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vedaorg.sharepoint.com/sites/ForgivableLoanProgramTaskForce/Shared Documents/General/Final Docs/"/>
    </mc:Choice>
  </mc:AlternateContent>
  <xr:revisionPtr revIDLastSave="120" documentId="13_ncr:1_{33A11273-A0AE-47BC-AFD5-A8165B8E23AB}" xr6:coauthVersionLast="47" xr6:coauthVersionMax="47" xr10:uidLastSave="{BC7ED968-DEB6-474B-B84D-91E867A099C9}"/>
  <bookViews>
    <workbookView xWindow="-120" yWindow="-120" windowWidth="25440" windowHeight="15390" xr2:uid="{70818166-E0AC-4F71-9EDB-E49BE0B8C409}"/>
  </bookViews>
  <sheets>
    <sheet name="FLP Calculator" sheetId="6" r:id="rId1"/>
  </sheets>
  <definedNames>
    <definedName name="_xlnm.Print_Area" localSheetId="0">'FLP Calculator'!$A$1:$N$74</definedName>
    <definedName name="_xlnm.Print_Titles" localSheetId="0">'FLP Calculator'!$1:$3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6" l="1"/>
  <c r="J12" i="6" s="1"/>
  <c r="G38" i="6"/>
  <c r="F38" i="6"/>
  <c r="F46" i="6" s="1"/>
  <c r="F55" i="6" s="1"/>
  <c r="H48" i="6" l="1"/>
  <c r="H36" i="6"/>
  <c r="H34" i="6"/>
  <c r="G62" i="6"/>
  <c r="S72" i="6"/>
  <c r="H42" i="6"/>
  <c r="G9" i="6" l="1"/>
  <c r="J9" i="6" s="1"/>
  <c r="G10" i="6"/>
  <c r="J10" i="6" s="1"/>
  <c r="G11" i="6"/>
  <c r="J11" i="6" s="1"/>
  <c r="G13" i="6"/>
  <c r="J13" i="6" s="1"/>
  <c r="G14" i="6"/>
  <c r="J14" i="6" s="1"/>
  <c r="G15" i="6"/>
  <c r="J15" i="6" s="1"/>
  <c r="G16" i="6"/>
  <c r="J16" i="6" s="1"/>
  <c r="G17" i="6"/>
  <c r="J17" i="6" s="1"/>
  <c r="G18" i="6"/>
  <c r="J18" i="6" s="1"/>
  <c r="G19" i="6"/>
  <c r="J19" i="6" s="1"/>
  <c r="C25" i="6"/>
  <c r="D54" i="6" s="1"/>
  <c r="C24" i="6"/>
  <c r="H50" i="6"/>
  <c r="H44" i="6"/>
  <c r="G46" i="6"/>
  <c r="E38" i="6"/>
  <c r="E46" i="6" s="1"/>
  <c r="D38" i="6"/>
  <c r="D46" i="6" s="1"/>
  <c r="C38" i="6"/>
  <c r="C46" i="6" s="1"/>
  <c r="I26" i="6"/>
  <c r="F26" i="6"/>
  <c r="C26" i="6"/>
  <c r="G8" i="6"/>
  <c r="J8" i="6" s="1"/>
  <c r="C55" i="6" l="1"/>
  <c r="D55" i="6"/>
  <c r="I25" i="6"/>
  <c r="G54" i="6" s="1"/>
  <c r="F24" i="6"/>
  <c r="F25" i="6"/>
  <c r="E54" i="6" s="1"/>
  <c r="I24" i="6"/>
  <c r="D56" i="6" l="1"/>
  <c r="S62" i="6" s="1"/>
  <c r="S61" i="6"/>
  <c r="G55" i="6"/>
  <c r="G56" i="6" s="1"/>
  <c r="E55" i="6"/>
  <c r="S64" i="6" l="1"/>
  <c r="E56" i="6"/>
  <c r="S63" i="6" s="1"/>
  <c r="S67" i="6" s="1"/>
  <c r="S70" i="6" l="1"/>
  <c r="S68" i="6"/>
  <c r="C65" i="6" s="1"/>
  <c r="D65" i="6" s="1"/>
  <c r="B66" i="6" s="1"/>
  <c r="C64" i="6" l="1"/>
  <c r="S71" i="6" s="1"/>
  <c r="S74" i="6" s="1"/>
  <c r="C73" i="6" s="1"/>
</calcChain>
</file>

<file path=xl/sharedStrings.xml><?xml version="1.0" encoding="utf-8"?>
<sst xmlns="http://schemas.openxmlformats.org/spreadsheetml/2006/main" count="105" uniqueCount="85">
  <si>
    <t>FLP Calculator Tool</t>
  </si>
  <si>
    <t>(Input Data in Green Cells)</t>
  </si>
  <si>
    <t>Business/Non-Profit Name:</t>
  </si>
  <si>
    <r>
      <rPr>
        <b/>
        <sz val="12"/>
        <rFont val="Calibri"/>
        <family val="2"/>
        <scheme val="minor"/>
      </rPr>
      <t xml:space="preserve">STEP 1.A </t>
    </r>
    <r>
      <rPr>
        <sz val="12"/>
        <rFont val="Calibri"/>
        <family val="2"/>
        <scheme val="minor"/>
      </rPr>
      <t>- Please input all financial assistance the applicant has received related to the COVID-19 Pandemic into the table below.</t>
    </r>
  </si>
  <si>
    <t>Received in 2020</t>
  </si>
  <si>
    <t>Received in 2021</t>
  </si>
  <si>
    <t>Received in YTD 2022</t>
  </si>
  <si>
    <t>Program</t>
  </si>
  <si>
    <t>Amount</t>
  </si>
  <si>
    <t>Tax Status</t>
  </si>
  <si>
    <t>SBA Payroll Protection Program (PPP)</t>
  </si>
  <si>
    <t>Non-Taxable</t>
  </si>
  <si>
    <r>
      <t>SBA Economic Injury Disaster Loan Grant</t>
    </r>
    <r>
      <rPr>
        <b/>
        <sz val="11"/>
        <color theme="1"/>
        <rFont val="Calibri"/>
        <family val="2"/>
        <scheme val="minor"/>
      </rPr>
      <t xml:space="preserve"> </t>
    </r>
    <r>
      <rPr>
        <sz val="11"/>
        <color theme="1"/>
        <rFont val="Calibri"/>
        <family val="2"/>
        <scheme val="minor"/>
      </rPr>
      <t>(</t>
    </r>
    <r>
      <rPr>
        <b/>
        <sz val="11"/>
        <color theme="1"/>
        <rFont val="Calibri"/>
        <family val="2"/>
        <scheme val="minor"/>
      </rPr>
      <t>EIDL Grant</t>
    </r>
    <r>
      <rPr>
        <sz val="11"/>
        <color theme="1"/>
        <rFont val="Calibri"/>
        <family val="2"/>
        <scheme val="minor"/>
      </rPr>
      <t xml:space="preserve">)         -Include </t>
    </r>
    <r>
      <rPr>
        <b/>
        <sz val="11"/>
        <color theme="1"/>
        <rFont val="Calibri"/>
        <family val="2"/>
        <scheme val="minor"/>
      </rPr>
      <t>only</t>
    </r>
    <r>
      <rPr>
        <sz val="11"/>
        <color theme="1"/>
        <rFont val="Calibri"/>
        <family val="2"/>
        <scheme val="minor"/>
      </rPr>
      <t xml:space="preserve"> </t>
    </r>
    <r>
      <rPr>
        <b/>
        <sz val="11"/>
        <color theme="1"/>
        <rFont val="Calibri"/>
        <family val="2"/>
        <scheme val="minor"/>
      </rPr>
      <t>Grant</t>
    </r>
    <r>
      <rPr>
        <sz val="11"/>
        <color theme="1"/>
        <rFont val="Calibri"/>
        <family val="2"/>
        <scheme val="minor"/>
      </rPr>
      <t xml:space="preserve"> amount, $10,000 or less</t>
    </r>
  </si>
  <si>
    <t>SBA Shuttered Venue Operators Grant</t>
  </si>
  <si>
    <t>SBA Restaurant Revitalization Fund</t>
  </si>
  <si>
    <t>Employee Retention Tax Credit</t>
  </si>
  <si>
    <t>USDA Coronavirus Food Assistance Program (CFAP)</t>
  </si>
  <si>
    <t>Taxable</t>
  </si>
  <si>
    <t>USDA Coronavirus Food Assistance Program (CFAP2)</t>
  </si>
  <si>
    <t>VT ACCD Economic Recovery Grants</t>
  </si>
  <si>
    <t>VT ACCD Economic Recovery Bridge Program</t>
  </si>
  <si>
    <t>VT COVID-19 Agriculture Assistance Program (VCAAP)*</t>
  </si>
  <si>
    <t>VT ANR - Forest Economy Stabilization Grants</t>
  </si>
  <si>
    <t>DCF Child Care Stabilization Grant</t>
  </si>
  <si>
    <t>Other - Describe:</t>
  </si>
  <si>
    <t>Total Taxable*</t>
  </si>
  <si>
    <t>Total Non-Taxable</t>
  </si>
  <si>
    <t>Overall Total</t>
  </si>
  <si>
    <r>
      <rPr>
        <b/>
        <sz val="12"/>
        <color rgb="FF000000"/>
        <rFont val="Calibri"/>
        <family val="2"/>
      </rPr>
      <t>STEP 1.B</t>
    </r>
    <r>
      <rPr>
        <sz val="12"/>
        <color rgb="FF000000"/>
        <rFont val="Calibri"/>
        <family val="2"/>
      </rPr>
      <t xml:space="preserve"> - Identify Tax Form </t>
    </r>
    <r>
      <rPr>
        <b/>
        <sz val="12"/>
        <color rgb="FF000000"/>
        <rFont val="Calibri"/>
        <family val="2"/>
      </rPr>
      <t xml:space="preserve">from drop-down </t>
    </r>
    <r>
      <rPr>
        <sz val="12"/>
        <color rgb="FF000000"/>
        <rFont val="Calibri"/>
        <family val="2"/>
      </rPr>
      <t xml:space="preserve">and enter financial data for 2019, 2020 and 2021. (The corresponding location on each tax return is indicated far right for each line. In the event the applicant is a farm business and filed a 1065 partnership return with a 1040 schedule F, please add the figures from the 1065 and schedule F.)                                                                                                                                                                                                                                                                                                                                                                                                             </t>
    </r>
    <r>
      <rPr>
        <b/>
        <sz val="12"/>
        <color rgb="FF000000"/>
        <rFont val="Calibri"/>
        <family val="2"/>
      </rPr>
      <t>STEP 2</t>
    </r>
    <r>
      <rPr>
        <sz val="12"/>
        <color rgb="FF000000"/>
        <rFont val="Calibri"/>
        <family val="2"/>
      </rPr>
      <t xml:space="preserve"> - Complete this step only if </t>
    </r>
    <r>
      <rPr>
        <b/>
        <sz val="12"/>
        <color rgb="FF000000"/>
        <rFont val="Calibri"/>
        <family val="2"/>
      </rPr>
      <t>ELIGIBLE</t>
    </r>
    <r>
      <rPr>
        <sz val="12"/>
        <color rgb="FF000000"/>
        <rFont val="Calibri"/>
        <family val="2"/>
      </rPr>
      <t xml:space="preserve">.  Input financial data for 2022 in the Jan-June 2022 column below.  </t>
    </r>
  </si>
  <si>
    <r>
      <t>Step 2.B</t>
    </r>
    <r>
      <rPr>
        <sz val="12"/>
        <rFont val="Calibri"/>
        <family val="2"/>
      </rPr>
      <t xml:space="preserve"> - </t>
    </r>
    <r>
      <rPr>
        <b/>
        <sz val="12"/>
        <rFont val="Calibri"/>
        <family val="2"/>
      </rPr>
      <t>If</t>
    </r>
    <r>
      <rPr>
        <sz val="12"/>
        <rFont val="Calibri"/>
        <family val="2"/>
      </rPr>
      <t xml:space="preserve"> the business has </t>
    </r>
    <r>
      <rPr>
        <b/>
        <sz val="12"/>
        <rFont val="Calibri"/>
        <family val="2"/>
      </rPr>
      <t>seasonal influences</t>
    </r>
    <r>
      <rPr>
        <sz val="12"/>
        <rFont val="Calibri"/>
        <family val="2"/>
      </rPr>
      <t xml:space="preserve"> on revenues, please input your January - June 2019 numbers in the yellow column below.</t>
    </r>
  </si>
  <si>
    <t>Tax Form / (Value Description)</t>
  </si>
  <si>
    <t xml:space="preserve">Select Tax Form: </t>
  </si>
  <si>
    <t>Select Tax Form Using Dropdown on Right</t>
  </si>
  <si>
    <t>Tax Form Location</t>
  </si>
  <si>
    <r>
      <rPr>
        <sz val="11"/>
        <color theme="4"/>
        <rFont val="Calibri"/>
        <family val="2"/>
        <scheme val="minor"/>
      </rPr>
      <t xml:space="preserve">  </t>
    </r>
    <r>
      <rPr>
        <b/>
        <i/>
        <sz val="11"/>
        <color theme="4"/>
        <rFont val="Calibri"/>
        <family val="2"/>
        <scheme val="minor"/>
      </rPr>
      <t xml:space="preserve">Please ensure you select the correct tax form filed. Only then will the value locations reflect accurately. </t>
    </r>
  </si>
  <si>
    <t>Jan-June 2019</t>
  </si>
  <si>
    <t xml:space="preserve"> Jan-June 2022</t>
  </si>
  <si>
    <t>Gross Receipts/Gross Income</t>
  </si>
  <si>
    <t>Regular Operating Revenues</t>
  </si>
  <si>
    <t>Cost of Goods Sold</t>
  </si>
  <si>
    <t>Gross Profit</t>
  </si>
  <si>
    <t>Calculated</t>
  </si>
  <si>
    <t>Sales of Raised Breeding Livestock</t>
  </si>
  <si>
    <t>N/A</t>
  </si>
  <si>
    <t>Only applicable for farm businesses raising livestock.  Include gross sales for any livestock not reported as income on the Sch F, generally reported on the form 4797 of the tax return.</t>
  </si>
  <si>
    <t>Other Income from Tax Return</t>
  </si>
  <si>
    <t xml:space="preserve">If a detailed schedule is not included in the tax return, please provide a detailed schedule.  If any of the income reported here does not represent income that was available for business operations, a detailed explanation may be useful to determine whether adjustments are appropriate.  </t>
  </si>
  <si>
    <t>Total Operating Expenses</t>
  </si>
  <si>
    <t>Total operating expenses</t>
  </si>
  <si>
    <t>Net Income</t>
  </si>
  <si>
    <t>As reported on Tax Return or Internal Statement</t>
  </si>
  <si>
    <t>Add Back: Depreciation &amp; Amortization</t>
  </si>
  <si>
    <t>This is an add back for non-cash expenses.  Only include if the non-cash expenses were included in Total Operating Expenses above. For Non-profits it is found in the statement of functional expenses, line 22.</t>
  </si>
  <si>
    <t>Owners' Salaries</t>
  </si>
  <si>
    <t>This is an add back for owners salary included on 1120 and 1065 tax returns.  This is added back to eliminate any deviation in profitability related to change in owner's salary.  (This is not an expense for 1040 Sch C/Sch F.)</t>
  </si>
  <si>
    <t>Other Adjustments</t>
  </si>
  <si>
    <r>
      <rPr>
        <b/>
        <sz val="10"/>
        <color rgb="FFFF0000"/>
        <rFont val="Calibri"/>
        <family val="2"/>
        <scheme val="minor"/>
      </rPr>
      <t>For most businesses/ non profits this line will be blank.</t>
    </r>
    <r>
      <rPr>
        <sz val="10"/>
        <color theme="1"/>
        <rFont val="Calibri"/>
        <family val="2"/>
        <scheme val="minor"/>
      </rPr>
      <t xml:space="preserve">  This line is provided for the preparer to make adjustments to the income and expense records for extraordinary items within the financial records.   Please provide a detailed explanation for the adjustment in the box below.  Additional documentation may be needed.  Enter as a positive number for adjustments that increased cash flow and as a negative number for items that decreased cash flow.  </t>
    </r>
  </si>
  <si>
    <t>Add:  Non Taxable COVID Support</t>
  </si>
  <si>
    <t>Derived</t>
  </si>
  <si>
    <t>Non-taxable COVID assistance entered in the chart above. (Taxable grants would have already been included in determination of net income.)</t>
  </si>
  <si>
    <t>Adjusted Net Operating Income (ANOI)</t>
  </si>
  <si>
    <t>Change in Adjusted Net Operating Income:</t>
  </si>
  <si>
    <t>FLP Calculator Version 1.2 9/26/2022, Page 1/2</t>
  </si>
  <si>
    <t>These columns will be hidden when the sheet is locked down.</t>
  </si>
  <si>
    <t>Eligibility Determination</t>
  </si>
  <si>
    <t>The box below is provided to allow for any necessary explanations of items on the calculator that may be helpful for the reviewer.</t>
  </si>
  <si>
    <t>2019ANOI</t>
  </si>
  <si>
    <t xml:space="preserve">The eligibility determination will not show correctly until 2019, 2020 and 2021 have been completed for Steps 1 and 2. </t>
  </si>
  <si>
    <t>2020 ANOI Change</t>
  </si>
  <si>
    <t>2021 ANOI Change</t>
  </si>
  <si>
    <t>Change in ANOI in 2020 and 2021</t>
  </si>
  <si>
    <t>2022 H1 ANOI Change</t>
  </si>
  <si>
    <t>% Change in ANOI in 2020 and 2021</t>
  </si>
  <si>
    <t>Loan Estimate</t>
  </si>
  <si>
    <t xml:space="preserve">Steps 1 and 2 must be completed for all years for the calculator to provide an accurate loan estimate.  The loan amount shown below is not the final loan amount.  The loan amount will be determined by VEDA based on complete review of the application and may be higher or lower than this estimate.  </t>
  </si>
  <si>
    <t>Formula Loan Amount</t>
  </si>
  <si>
    <t>2020 and 2021 Decline</t>
  </si>
  <si>
    <t>2022 6 Month Operating Expenses</t>
  </si>
  <si>
    <t>Estimated Loan Amount</t>
  </si>
  <si>
    <t>Max Loan</t>
  </si>
  <si>
    <t>Note: If grant income was recieved in 2022 and the Eligibility Determination box above is showling Eligible, and the estimated loan amount is $0, please submit the calculator to VEDA for consideration.  VEDA will review to determine an appropriate loan amount based on the grant recieved in 2022.</t>
  </si>
  <si>
    <t>FLP Calculator Version 1.2, 9/26/2022, Page 2/2</t>
  </si>
  <si>
    <t>Indicative Loan Amount</t>
  </si>
  <si>
    <t>Eligible</t>
  </si>
  <si>
    <t>Not Eligible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</si>
</sst>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quot;$&quot;#,##0"/>
    <numFmt numFmtId="166" formatCode="0.0%"/>
  </numFmts>
  <fonts count="31" x14ac:knownFonts="1">
    <font>
      <sz val="11"/>
      <color theme="1"/>
      <name val="Calibri"/>
      <family val="2"/>
      <scheme val="minor"/>
    </font>
    <font>
      <sz val="11"/>
      <color theme="1"/>
      <name val="Calibri"/>
      <family val="2"/>
      <scheme val="minor"/>
    </font>
    <font>
      <sz val="11"/>
      <color rgb="FF000000"/>
      <name val="Calibri"/>
      <family val="2"/>
      <scheme val="minor"/>
    </font>
    <font>
      <sz val="11"/>
      <name val="Calibri"/>
      <family val="2"/>
      <scheme val="minor"/>
    </font>
    <font>
      <b/>
      <sz val="11"/>
      <color theme="1"/>
      <name val="Calibri"/>
      <family val="2"/>
      <scheme val="minor"/>
    </font>
    <font>
      <b/>
      <sz val="11"/>
      <color rgb="FF000000"/>
      <name val="Calibri"/>
      <family val="2"/>
      <scheme val="minor"/>
    </font>
    <font>
      <sz val="10"/>
      <color theme="1"/>
      <name val="Calibri"/>
      <family val="2"/>
      <scheme val="minor"/>
    </font>
    <font>
      <b/>
      <sz val="12"/>
      <color theme="9" tint="-0.499984740745262"/>
      <name val="Calibri"/>
      <family val="2"/>
      <scheme val="minor"/>
    </font>
    <font>
      <sz val="12"/>
      <color theme="9" tint="-0.499984740745262"/>
      <name val="Calibri"/>
      <family val="2"/>
      <scheme val="minor"/>
    </font>
    <font>
      <sz val="14"/>
      <color theme="9" tint="-0.499984740745262"/>
      <name val="Calibri"/>
      <family val="2"/>
      <scheme val="minor"/>
    </font>
    <font>
      <sz val="12"/>
      <name val="Calibri"/>
      <family val="2"/>
      <scheme val="minor"/>
    </font>
    <font>
      <i/>
      <sz val="11"/>
      <color theme="1"/>
      <name val="Calibri"/>
      <family val="2"/>
      <scheme val="minor"/>
    </font>
    <font>
      <sz val="12"/>
      <color rgb="FF000000"/>
      <name val="Calibri"/>
      <family val="2"/>
    </font>
    <font>
      <b/>
      <sz val="12"/>
      <color rgb="FF000000"/>
      <name val="Calibri"/>
      <family val="2"/>
    </font>
    <font>
      <b/>
      <sz val="10"/>
      <color rgb="FFFF0000"/>
      <name val="Calibri"/>
      <family val="2"/>
      <scheme val="minor"/>
    </font>
    <font>
      <sz val="18"/>
      <color rgb="FF000000"/>
      <name val="Calibri"/>
      <family val="2"/>
      <scheme val="minor"/>
    </font>
    <font>
      <sz val="18"/>
      <color theme="1"/>
      <name val="Calibri"/>
      <family val="2"/>
      <scheme val="minor"/>
    </font>
    <font>
      <sz val="18"/>
      <color theme="9" tint="-0.499984740745262"/>
      <name val="Calibri"/>
      <family val="2"/>
      <scheme val="minor"/>
    </font>
    <font>
      <sz val="11"/>
      <color theme="4"/>
      <name val="Calibri"/>
      <family val="2"/>
      <scheme val="minor"/>
    </font>
    <font>
      <b/>
      <i/>
      <sz val="11"/>
      <color theme="4"/>
      <name val="Calibri"/>
      <family val="2"/>
      <scheme val="minor"/>
    </font>
    <font>
      <b/>
      <sz val="18"/>
      <color rgb="FF000000"/>
      <name val="Calibri"/>
      <family val="2"/>
      <scheme val="minor"/>
    </font>
    <font>
      <sz val="16"/>
      <color theme="1"/>
      <name val="Calibri"/>
      <family val="2"/>
      <scheme val="minor"/>
    </font>
    <font>
      <b/>
      <sz val="11"/>
      <color rgb="FFFF0000"/>
      <name val="Calibri"/>
      <family val="2"/>
      <scheme val="minor"/>
    </font>
    <font>
      <sz val="36"/>
      <color theme="1"/>
      <name val="Calibri"/>
      <family val="2"/>
      <scheme val="minor"/>
    </font>
    <font>
      <b/>
      <sz val="12"/>
      <name val="Calibri"/>
      <family val="2"/>
      <scheme val="minor"/>
    </font>
    <font>
      <b/>
      <sz val="13"/>
      <color theme="1"/>
      <name val="Calibri"/>
      <family val="2"/>
      <scheme val="minor"/>
    </font>
    <font>
      <b/>
      <sz val="11"/>
      <name val="Calibri"/>
      <family val="2"/>
      <scheme val="minor"/>
    </font>
    <font>
      <b/>
      <sz val="12"/>
      <color rgb="FF375623"/>
      <name val="Calibri"/>
    </font>
    <font>
      <b/>
      <sz val="12"/>
      <name val="Calibri"/>
      <family val="2"/>
    </font>
    <font>
      <sz val="12"/>
      <name val="Calibri"/>
      <family val="2"/>
    </font>
    <font>
      <b/>
      <u/>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39997558519241921"/>
        <bgColor rgb="FF000000"/>
      </patternFill>
    </fill>
    <fill>
      <patternFill patternType="solid">
        <fgColor theme="7" tint="0.59999389629810485"/>
        <bgColor rgb="FF000000"/>
      </patternFill>
    </fill>
    <fill>
      <patternFill patternType="solid">
        <fgColor theme="7" tint="0.59999389629810485"/>
        <bgColor indexed="64"/>
      </patternFill>
    </fill>
  </fills>
  <borders count="41">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medium">
        <color indexed="64"/>
      </left>
      <right/>
      <top/>
      <bottom style="medium">
        <color rgb="FF000000"/>
      </bottom>
      <diagonal/>
    </border>
    <border>
      <left style="medium">
        <color indexed="64"/>
      </left>
      <right/>
      <top/>
      <bottom style="double">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63">
    <xf numFmtId="0" fontId="0" fillId="0" borderId="0" xfId="0"/>
    <xf numFmtId="164" fontId="0" fillId="0" borderId="5" xfId="1" applyNumberFormat="1" applyFont="1" applyBorder="1"/>
    <xf numFmtId="164" fontId="0" fillId="0" borderId="8" xfId="1" applyNumberFormat="1" applyFont="1" applyBorder="1"/>
    <xf numFmtId="0" fontId="5" fillId="0" borderId="0" xfId="0" applyFont="1"/>
    <xf numFmtId="164" fontId="5" fillId="0" borderId="0" xfId="1" applyNumberFormat="1" applyFont="1"/>
    <xf numFmtId="0" fontId="2" fillId="0" borderId="0" xfId="0" applyFont="1"/>
    <xf numFmtId="0" fontId="2" fillId="0" borderId="17" xfId="0" applyFont="1" applyBorder="1" applyAlignment="1">
      <alignment horizontal="center"/>
    </xf>
    <xf numFmtId="0" fontId="2" fillId="0" borderId="5" xfId="0" applyFont="1" applyBorder="1" applyAlignment="1">
      <alignment horizontal="left"/>
    </xf>
    <xf numFmtId="164" fontId="0" fillId="2" borderId="3" xfId="1" applyNumberFormat="1" applyFont="1" applyFill="1" applyBorder="1" applyAlignment="1">
      <alignment horizontal="center"/>
    </xf>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wrapText="1"/>
    </xf>
    <xf numFmtId="0" fontId="0" fillId="0" borderId="20" xfId="0" applyBorder="1" applyAlignment="1">
      <alignment horizontal="center"/>
    </xf>
    <xf numFmtId="0" fontId="0" fillId="0" borderId="19" xfId="0" applyBorder="1" applyAlignment="1">
      <alignment horizontal="left"/>
    </xf>
    <xf numFmtId="0" fontId="0" fillId="2" borderId="4" xfId="0" applyFill="1" applyBorder="1" applyAlignment="1">
      <alignment horizontal="center"/>
    </xf>
    <xf numFmtId="0" fontId="0" fillId="0" borderId="19" xfId="0" applyBorder="1" applyAlignment="1">
      <alignment horizontal="left" wrapText="1"/>
    </xf>
    <xf numFmtId="0" fontId="0" fillId="0" borderId="19" xfId="0" applyBorder="1" applyAlignment="1">
      <alignment horizontal="left" vertical="top"/>
    </xf>
    <xf numFmtId="0" fontId="0" fillId="0" borderId="16" xfId="0" applyBorder="1"/>
    <xf numFmtId="0" fontId="0" fillId="0" borderId="5" xfId="0" applyBorder="1"/>
    <xf numFmtId="0" fontId="0" fillId="0" borderId="8" xfId="0" applyBorder="1"/>
    <xf numFmtId="0" fontId="0" fillId="0" borderId="0" xfId="0" applyAlignment="1">
      <alignment vertical="center"/>
    </xf>
    <xf numFmtId="0" fontId="2" fillId="0" borderId="0" xfId="0" applyFont="1" applyAlignment="1">
      <alignment vertical="center" wrapText="1"/>
    </xf>
    <xf numFmtId="0" fontId="7" fillId="0" borderId="0" xfId="0" applyFont="1"/>
    <xf numFmtId="0" fontId="8" fillId="0" borderId="0" xfId="0" applyFont="1"/>
    <xf numFmtId="0" fontId="0" fillId="0" borderId="17" xfId="0" applyBorder="1"/>
    <xf numFmtId="0" fontId="6" fillId="2" borderId="4" xfId="0" applyFont="1" applyFill="1" applyBorder="1" applyAlignment="1">
      <alignment horizontal="center"/>
    </xf>
    <xf numFmtId="0" fontId="6" fillId="0" borderId="7" xfId="0" applyFont="1" applyBorder="1" applyAlignment="1">
      <alignment horizontal="center"/>
    </xf>
    <xf numFmtId="0" fontId="9" fillId="0" borderId="0" xfId="0" applyFont="1"/>
    <xf numFmtId="0" fontId="0" fillId="0" borderId="17" xfId="0" applyBorder="1" applyAlignment="1">
      <alignment horizontal="center"/>
    </xf>
    <xf numFmtId="0" fontId="0" fillId="0" borderId="12" xfId="0" applyBorder="1" applyAlignment="1">
      <alignment horizontal="center"/>
    </xf>
    <xf numFmtId="0" fontId="2" fillId="0" borderId="12" xfId="0" applyFont="1" applyBorder="1"/>
    <xf numFmtId="0" fontId="2" fillId="0" borderId="6" xfId="0" applyFont="1" applyBorder="1" applyAlignment="1">
      <alignment vertical="center"/>
    </xf>
    <xf numFmtId="164" fontId="2" fillId="0" borderId="6" xfId="0" applyNumberFormat="1" applyFont="1" applyBorder="1" applyAlignment="1">
      <alignment vertical="center"/>
    </xf>
    <xf numFmtId="0" fontId="5" fillId="0" borderId="6" xfId="0" applyFont="1" applyBorder="1" applyAlignment="1">
      <alignment vertical="center"/>
    </xf>
    <xf numFmtId="164" fontId="5" fillId="0" borderId="6" xfId="0" applyNumberFormat="1" applyFont="1" applyBorder="1" applyAlignment="1">
      <alignment vertical="center"/>
    </xf>
    <xf numFmtId="164" fontId="2" fillId="0" borderId="21" xfId="0" applyNumberFormat="1" applyFont="1" applyBorder="1" applyAlignment="1">
      <alignment horizontal="center" vertical="center"/>
    </xf>
    <xf numFmtId="164" fontId="2" fillId="0" borderId="21" xfId="0" applyNumberFormat="1" applyFont="1" applyBorder="1" applyAlignment="1">
      <alignment vertical="center"/>
    </xf>
    <xf numFmtId="0" fontId="5" fillId="0" borderId="9" xfId="0" applyFont="1" applyBorder="1" applyAlignment="1">
      <alignment vertical="center"/>
    </xf>
    <xf numFmtId="164" fontId="5" fillId="0" borderId="9" xfId="0" applyNumberFormat="1" applyFont="1" applyBorder="1" applyAlignment="1">
      <alignment vertical="center"/>
    </xf>
    <xf numFmtId="0" fontId="2" fillId="0" borderId="0" xfId="0" applyFont="1" applyAlignment="1">
      <alignment horizontal="left"/>
    </xf>
    <xf numFmtId="0" fontId="4" fillId="0" borderId="11" xfId="0" applyFont="1" applyBorder="1"/>
    <xf numFmtId="0" fontId="4" fillId="0" borderId="19" xfId="0" applyFont="1" applyBorder="1"/>
    <xf numFmtId="14" fontId="0" fillId="0" borderId="0" xfId="0" applyNumberFormat="1"/>
    <xf numFmtId="164" fontId="0" fillId="0" borderId="0" xfId="0" applyNumberFormat="1"/>
    <xf numFmtId="43" fontId="0" fillId="0" borderId="0" xfId="0" applyNumberFormat="1"/>
    <xf numFmtId="164" fontId="2" fillId="0" borderId="0" xfId="0" applyNumberFormat="1" applyFont="1" applyAlignment="1">
      <alignment horizontal="left"/>
    </xf>
    <xf numFmtId="43" fontId="0" fillId="0" borderId="0" xfId="1" applyFont="1"/>
    <xf numFmtId="0" fontId="7" fillId="0" borderId="16" xfId="0" applyFont="1" applyBorder="1"/>
    <xf numFmtId="0" fontId="0" fillId="0" borderId="18" xfId="0" applyBorder="1"/>
    <xf numFmtId="0" fontId="0" fillId="0" borderId="7" xfId="0" applyBorder="1" applyAlignment="1">
      <alignment horizontal="left"/>
    </xf>
    <xf numFmtId="0" fontId="8" fillId="0" borderId="0" xfId="0" applyFont="1" applyAlignment="1">
      <alignment vertical="top"/>
    </xf>
    <xf numFmtId="164" fontId="5" fillId="0" borderId="0" xfId="1" applyNumberFormat="1" applyFont="1" applyFill="1"/>
    <xf numFmtId="0" fontId="4" fillId="0" borderId="0" xfId="0" applyFont="1"/>
    <xf numFmtId="0" fontId="2" fillId="0" borderId="17" xfId="0" applyFont="1" applyBorder="1" applyAlignment="1">
      <alignment horizontal="left"/>
    </xf>
    <xf numFmtId="0" fontId="2" fillId="0" borderId="18" xfId="0" applyFont="1" applyBorder="1" applyAlignment="1">
      <alignment horizontal="left"/>
    </xf>
    <xf numFmtId="164" fontId="0" fillId="3" borderId="3" xfId="1" applyNumberFormat="1" applyFont="1" applyFill="1" applyBorder="1" applyAlignment="1" applyProtection="1">
      <alignment horizontal="center"/>
      <protection locked="0"/>
    </xf>
    <xf numFmtId="164" fontId="0" fillId="3" borderId="23" xfId="1" applyNumberFormat="1" applyFont="1" applyFill="1" applyBorder="1" applyAlignment="1" applyProtection="1">
      <alignment horizontal="center"/>
      <protection locked="0"/>
    </xf>
    <xf numFmtId="0" fontId="0" fillId="3" borderId="19" xfId="0" applyFill="1" applyBorder="1" applyProtection="1">
      <protection locked="0"/>
    </xf>
    <xf numFmtId="0" fontId="0" fillId="3" borderId="22" xfId="0" applyFill="1" applyBorder="1" applyProtection="1">
      <protection locked="0"/>
    </xf>
    <xf numFmtId="0" fontId="0" fillId="3" borderId="4" xfId="0" applyFill="1" applyBorder="1" applyAlignment="1" applyProtection="1">
      <alignment horizontal="center"/>
      <protection locked="0"/>
    </xf>
    <xf numFmtId="0" fontId="0" fillId="3" borderId="24" xfId="0" applyFill="1" applyBorder="1" applyAlignment="1" applyProtection="1">
      <alignment horizontal="center"/>
      <protection locked="0"/>
    </xf>
    <xf numFmtId="164" fontId="2" fillId="4" borderId="6" xfId="0" applyNumberFormat="1" applyFont="1" applyFill="1" applyBorder="1" applyAlignment="1" applyProtection="1">
      <alignment vertical="center"/>
      <protection locked="0"/>
    </xf>
    <xf numFmtId="164" fontId="2" fillId="4" borderId="21" xfId="0" applyNumberFormat="1" applyFont="1" applyFill="1" applyBorder="1" applyAlignment="1" applyProtection="1">
      <alignment vertical="center"/>
      <protection locked="0"/>
    </xf>
    <xf numFmtId="164" fontId="2" fillId="3" borderId="6" xfId="0" applyNumberFormat="1" applyFont="1" applyFill="1" applyBorder="1" applyAlignment="1" applyProtection="1">
      <alignment vertical="center"/>
      <protection locked="0"/>
    </xf>
    <xf numFmtId="164" fontId="3" fillId="3" borderId="6" xfId="0" applyNumberFormat="1" applyFont="1" applyFill="1" applyBorder="1" applyAlignment="1" applyProtection="1">
      <alignment vertical="center"/>
      <protection locked="0"/>
    </xf>
    <xf numFmtId="0" fontId="15" fillId="0" borderId="8" xfId="0" applyFont="1" applyBorder="1"/>
    <xf numFmtId="0" fontId="11" fillId="0" borderId="0" xfId="0" applyFont="1"/>
    <xf numFmtId="0" fontId="25" fillId="0" borderId="10" xfId="0" applyFont="1" applyBorder="1" applyAlignment="1">
      <alignment horizontal="center"/>
    </xf>
    <xf numFmtId="166" fontId="21" fillId="0" borderId="12" xfId="2" applyNumberFormat="1" applyFont="1" applyBorder="1" applyAlignment="1">
      <alignment shrinkToFit="1"/>
    </xf>
    <xf numFmtId="164" fontId="3" fillId="6" borderId="6" xfId="0" applyNumberFormat="1" applyFont="1" applyFill="1" applyBorder="1" applyAlignment="1" applyProtection="1">
      <alignment vertical="center"/>
      <protection locked="0"/>
    </xf>
    <xf numFmtId="164" fontId="3" fillId="5" borderId="6" xfId="0" applyNumberFormat="1" applyFont="1" applyFill="1" applyBorder="1" applyAlignment="1" applyProtection="1">
      <alignment vertical="center"/>
      <protection locked="0"/>
    </xf>
    <xf numFmtId="164" fontId="3" fillId="0" borderId="6" xfId="0" applyNumberFormat="1" applyFont="1" applyBorder="1" applyAlignment="1">
      <alignment vertical="center"/>
    </xf>
    <xf numFmtId="164" fontId="3" fillId="5" borderId="21" xfId="0" applyNumberFormat="1" applyFont="1" applyFill="1" applyBorder="1" applyAlignment="1" applyProtection="1">
      <alignment vertical="center"/>
      <protection locked="0"/>
    </xf>
    <xf numFmtId="164" fontId="26" fillId="0" borderId="6" xfId="0" applyNumberFormat="1" applyFont="1" applyBorder="1" applyAlignment="1">
      <alignment vertical="center"/>
    </xf>
    <xf numFmtId="0" fontId="2" fillId="0" borderId="27" xfId="0" applyFont="1" applyBorder="1"/>
    <xf numFmtId="0" fontId="2" fillId="0" borderId="28" xfId="0" applyFont="1" applyBorder="1"/>
    <xf numFmtId="0" fontId="0" fillId="0" borderId="28" xfId="0" applyBorder="1"/>
    <xf numFmtId="0" fontId="2" fillId="0" borderId="29" xfId="0" applyFont="1" applyBorder="1"/>
    <xf numFmtId="0" fontId="5" fillId="0" borderId="30" xfId="0" applyFont="1" applyBorder="1" applyAlignment="1">
      <alignment horizontal="right" vertical="center" wrapText="1"/>
    </xf>
    <xf numFmtId="0" fontId="2" fillId="0" borderId="31" xfId="0" applyFont="1" applyBorder="1"/>
    <xf numFmtId="0" fontId="5" fillId="0" borderId="32" xfId="0" applyFont="1" applyBorder="1" applyAlignment="1">
      <alignment horizontal="center"/>
    </xf>
    <xf numFmtId="0" fontId="4" fillId="0" borderId="27" xfId="0" applyFont="1" applyBorder="1" applyAlignment="1">
      <alignment wrapText="1"/>
    </xf>
    <xf numFmtId="0" fontId="18" fillId="0" borderId="28" xfId="0" applyFont="1" applyBorder="1" applyAlignment="1">
      <alignment horizontal="left" vertical="top"/>
    </xf>
    <xf numFmtId="0" fontId="0" fillId="0" borderId="28" xfId="0" applyBorder="1" applyAlignment="1">
      <alignment horizontal="left" vertical="top"/>
    </xf>
    <xf numFmtId="0" fontId="4" fillId="0" borderId="28" xfId="0" applyFont="1" applyBorder="1" applyAlignment="1">
      <alignment horizontal="left" vertical="top" wrapText="1"/>
    </xf>
    <xf numFmtId="0" fontId="4" fillId="0" borderId="28" xfId="0" applyFont="1" applyBorder="1" applyAlignment="1">
      <alignment horizontal="center" vertical="center" wrapText="1"/>
    </xf>
    <xf numFmtId="0" fontId="0" fillId="0" borderId="29" xfId="0" applyBorder="1"/>
    <xf numFmtId="0" fontId="4" fillId="0" borderId="30" xfId="0" applyFont="1" applyBorder="1" applyAlignment="1">
      <alignment wrapText="1"/>
    </xf>
    <xf numFmtId="0" fontId="0" fillId="0" borderId="33" xfId="0" applyBorder="1"/>
    <xf numFmtId="0" fontId="5" fillId="0" borderId="30" xfId="0" applyFont="1" applyBorder="1" applyAlignment="1">
      <alignment horizontal="center" vertical="center"/>
    </xf>
    <xf numFmtId="0" fontId="6" fillId="0" borderId="0" xfId="0" applyFont="1" applyAlignment="1">
      <alignment vertical="center"/>
    </xf>
    <xf numFmtId="0" fontId="6" fillId="0" borderId="33" xfId="0" applyFont="1" applyBorder="1" applyAlignment="1">
      <alignment vertical="center"/>
    </xf>
    <xf numFmtId="0" fontId="4" fillId="0" borderId="30"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vertical="center"/>
    </xf>
    <xf numFmtId="0" fontId="5" fillId="0" borderId="36" xfId="0" applyFont="1" applyBorder="1" applyAlignment="1">
      <alignment horizontal="center"/>
    </xf>
    <xf numFmtId="164" fontId="2" fillId="4" borderId="5" xfId="0" applyNumberFormat="1" applyFont="1" applyFill="1" applyBorder="1" applyAlignment="1" applyProtection="1">
      <alignment vertical="center"/>
      <protection locked="0"/>
    </xf>
    <xf numFmtId="164" fontId="2" fillId="0" borderId="5" xfId="0" applyNumberFormat="1" applyFont="1" applyBorder="1" applyAlignment="1">
      <alignment vertical="center"/>
    </xf>
    <xf numFmtId="164" fontId="2" fillId="4" borderId="37" xfId="0" applyNumberFormat="1" applyFont="1" applyFill="1" applyBorder="1" applyAlignment="1" applyProtection="1">
      <alignment vertical="center"/>
      <protection locked="0"/>
    </xf>
    <xf numFmtId="164" fontId="3" fillId="0" borderId="5" xfId="0" applyNumberFormat="1" applyFont="1" applyBorder="1" applyAlignment="1">
      <alignment vertical="center"/>
    </xf>
    <xf numFmtId="164" fontId="2" fillId="3" borderId="5" xfId="0" applyNumberFormat="1" applyFont="1" applyFill="1" applyBorder="1" applyAlignment="1" applyProtection="1">
      <alignment vertical="center"/>
      <protection locked="0"/>
    </xf>
    <xf numFmtId="164" fontId="5" fillId="0" borderId="5" xfId="0" applyNumberFormat="1" applyFont="1" applyBorder="1" applyAlignment="1">
      <alignment vertical="center"/>
    </xf>
    <xf numFmtId="164" fontId="3" fillId="3" borderId="5" xfId="0" applyNumberFormat="1" applyFont="1" applyFill="1" applyBorder="1" applyAlignment="1" applyProtection="1">
      <alignment vertical="center"/>
      <protection locked="0"/>
    </xf>
    <xf numFmtId="164" fontId="2" fillId="0" borderId="37" xfId="0" applyNumberFormat="1" applyFont="1" applyBorder="1" applyAlignment="1">
      <alignment vertical="center"/>
    </xf>
    <xf numFmtId="164" fontId="5" fillId="0" borderId="8" xfId="0" applyNumberFormat="1" applyFont="1" applyBorder="1" applyAlignment="1">
      <alignment vertical="center"/>
    </xf>
    <xf numFmtId="0" fontId="4" fillId="0" borderId="17" xfId="0" applyFont="1" applyBorder="1"/>
    <xf numFmtId="0" fontId="4" fillId="0" borderId="18" xfId="0" applyFont="1" applyBorder="1"/>
    <xf numFmtId="0" fontId="15" fillId="0" borderId="5" xfId="0" applyFont="1" applyBorder="1" applyAlignment="1">
      <alignment horizontal="left"/>
    </xf>
    <xf numFmtId="165" fontId="16" fillId="0" borderId="0" xfId="0" applyNumberFormat="1" applyFont="1" applyAlignment="1">
      <alignment shrinkToFit="1"/>
    </xf>
    <xf numFmtId="0" fontId="17" fillId="0" borderId="7" xfId="0" applyFont="1" applyBorder="1" applyAlignment="1">
      <alignment horizontal="left"/>
    </xf>
    <xf numFmtId="0" fontId="0" fillId="0" borderId="0" xfId="0" applyAlignment="1">
      <alignment horizontal="right"/>
    </xf>
    <xf numFmtId="0" fontId="0" fillId="0" borderId="0" xfId="0" applyAlignment="1">
      <alignment horizontal="center" wrapText="1"/>
    </xf>
    <xf numFmtId="0" fontId="0" fillId="0" borderId="7" xfId="0" applyBorder="1" applyAlignment="1">
      <alignment horizontal="center"/>
    </xf>
    <xf numFmtId="0" fontId="30" fillId="0" borderId="0" xfId="0" applyFont="1"/>
    <xf numFmtId="0" fontId="6" fillId="0" borderId="0" xfId="0" applyFont="1" applyAlignment="1">
      <alignment horizontal="left" vertical="center" wrapText="1"/>
    </xf>
    <xf numFmtId="0" fontId="6" fillId="0" borderId="33" xfId="0" applyFont="1" applyBorder="1" applyAlignment="1">
      <alignment horizontal="left" vertical="center" wrapText="1"/>
    </xf>
    <xf numFmtId="0" fontId="0" fillId="0" borderId="0" xfId="0" applyAlignment="1">
      <alignment horizontal="right"/>
    </xf>
    <xf numFmtId="0" fontId="0" fillId="0" borderId="0" xfId="0" applyAlignment="1">
      <alignment horizontal="center" wrapText="1"/>
    </xf>
    <xf numFmtId="0" fontId="4" fillId="0" borderId="5" xfId="0" applyFont="1" applyBorder="1" applyAlignment="1">
      <alignment horizontal="left" vertical="top" wrapText="1" indent="1"/>
    </xf>
    <xf numFmtId="0" fontId="4" fillId="0" borderId="0" xfId="0" applyFont="1" applyAlignment="1">
      <alignment horizontal="left" vertical="top" wrapText="1" indent="1"/>
    </xf>
    <xf numFmtId="0" fontId="4" fillId="0" borderId="7" xfId="0" applyFont="1" applyBorder="1" applyAlignment="1">
      <alignment horizontal="left" vertical="top" wrapText="1" indent="1"/>
    </xf>
    <xf numFmtId="0" fontId="22" fillId="0" borderId="13" xfId="0" applyFont="1" applyBorder="1" applyAlignment="1">
      <alignment horizontal="center" wrapText="1"/>
    </xf>
    <xf numFmtId="0" fontId="22" fillId="0" borderId="15" xfId="0" applyFont="1" applyBorder="1" applyAlignment="1">
      <alignment horizontal="center" wrapText="1"/>
    </xf>
    <xf numFmtId="0" fontId="22" fillId="0" borderId="14" xfId="0" applyFont="1" applyBorder="1" applyAlignment="1">
      <alignment horizontal="center" wrapText="1"/>
    </xf>
    <xf numFmtId="0" fontId="4" fillId="0" borderId="13" xfId="0" applyFont="1" applyBorder="1" applyAlignment="1">
      <alignment horizontal="left"/>
    </xf>
    <xf numFmtId="0" fontId="4" fillId="0" borderId="15" xfId="0" applyFont="1" applyBorder="1" applyAlignment="1">
      <alignment horizontal="left"/>
    </xf>
    <xf numFmtId="0" fontId="4" fillId="0" borderId="14" xfId="0" applyFont="1" applyBorder="1" applyAlignment="1">
      <alignment horizontal="left"/>
    </xf>
    <xf numFmtId="0" fontId="20" fillId="0" borderId="17" xfId="0" applyFont="1" applyBorder="1" applyAlignment="1">
      <alignment horizontal="left" wrapText="1"/>
    </xf>
    <xf numFmtId="0" fontId="0" fillId="3" borderId="16" xfId="0" applyFill="1" applyBorder="1" applyAlignment="1" applyProtection="1">
      <alignment horizontal="left" vertical="top" wrapText="1"/>
      <protection locked="0"/>
    </xf>
    <xf numFmtId="0" fontId="0" fillId="3" borderId="17" xfId="0" applyFill="1" applyBorder="1" applyAlignment="1" applyProtection="1">
      <alignment horizontal="left" vertical="top" wrapText="1"/>
      <protection locked="0"/>
    </xf>
    <xf numFmtId="0" fontId="0" fillId="3" borderId="18"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12"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4" fillId="0" borderId="38" xfId="0" applyFont="1" applyBorder="1" applyAlignment="1">
      <alignment horizontal="left" vertical="top" wrapText="1" indent="1"/>
    </xf>
    <xf numFmtId="0" fontId="4" fillId="0" borderId="39" xfId="0" applyFont="1" applyBorder="1" applyAlignment="1">
      <alignment horizontal="left" vertical="top" wrapText="1" indent="1"/>
    </xf>
    <xf numFmtId="0" fontId="4" fillId="0" borderId="40" xfId="0" applyFont="1" applyBorder="1" applyAlignment="1">
      <alignment horizontal="left" vertical="top" wrapText="1" indent="1"/>
    </xf>
    <xf numFmtId="0" fontId="28" fillId="0" borderId="0" xfId="0" applyFont="1" applyAlignment="1">
      <alignment vertical="top" wrapText="1"/>
    </xf>
    <xf numFmtId="0" fontId="27" fillId="0" borderId="0" xfId="0" applyFont="1" applyAlignment="1">
      <alignment vertical="top" wrapText="1"/>
    </xf>
    <xf numFmtId="0" fontId="23" fillId="0" borderId="0" xfId="0" applyFont="1" applyAlignment="1">
      <alignment horizontal="center"/>
    </xf>
    <xf numFmtId="0" fontId="0" fillId="3" borderId="0" xfId="0" applyFill="1" applyAlignment="1" applyProtection="1">
      <alignment horizontal="left"/>
      <protection locked="0"/>
    </xf>
    <xf numFmtId="0" fontId="4" fillId="0" borderId="25" xfId="0" applyFont="1" applyBorder="1" applyAlignment="1">
      <alignment horizontal="center"/>
    </xf>
    <xf numFmtId="0" fontId="4" fillId="0" borderId="26" xfId="0" applyFont="1" applyBorder="1" applyAlignment="1">
      <alignment horizontal="center"/>
    </xf>
    <xf numFmtId="0" fontId="4" fillId="0" borderId="16" xfId="0" applyFont="1" applyBorder="1" applyAlignment="1">
      <alignment horizontal="center"/>
    </xf>
    <xf numFmtId="0" fontId="4" fillId="0" borderId="18"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0" fillId="0" borderId="7" xfId="0" applyBorder="1" applyAlignment="1">
      <alignment horizontal="center"/>
    </xf>
    <xf numFmtId="0" fontId="0" fillId="0" borderId="10" xfId="0" applyBorder="1" applyAlignment="1">
      <alignment horizontal="center"/>
    </xf>
    <xf numFmtId="0" fontId="10" fillId="0" borderId="12" xfId="0" applyFont="1" applyBorder="1" applyAlignment="1">
      <alignment horizontal="left" vertical="top"/>
    </xf>
    <xf numFmtId="0" fontId="8" fillId="0" borderId="12" xfId="0" applyFont="1" applyBorder="1" applyAlignment="1">
      <alignment horizontal="left" vertical="top"/>
    </xf>
    <xf numFmtId="0" fontId="4" fillId="0" borderId="5" xfId="0" applyFont="1" applyBorder="1" applyAlignment="1">
      <alignment horizontal="left" wrapText="1" indent="1"/>
    </xf>
    <xf numFmtId="0" fontId="4" fillId="0" borderId="0" xfId="0" applyFont="1" applyAlignment="1">
      <alignment horizontal="left" wrapText="1" indent="1"/>
    </xf>
    <xf numFmtId="0" fontId="4" fillId="0" borderId="7" xfId="0" applyFont="1" applyBorder="1" applyAlignment="1">
      <alignment horizontal="left" wrapText="1" indent="1"/>
    </xf>
    <xf numFmtId="0" fontId="12" fillId="0" borderId="0" xfId="0" applyFont="1" applyAlignment="1">
      <alignment horizontal="left" vertical="top" wrapText="1"/>
    </xf>
    <xf numFmtId="0" fontId="8" fillId="0" borderId="0" xfId="0" applyFont="1" applyAlignment="1">
      <alignment horizontal="left" vertical="top" wrapText="1"/>
    </xf>
    <xf numFmtId="0" fontId="4" fillId="3" borderId="13"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cellXfs>
  <cellStyles count="3">
    <cellStyle name="Comma" xfId="1" builtinId="3"/>
    <cellStyle name="Normal" xfId="0" builtinId="0"/>
    <cellStyle name="Percent" xfId="2" builtinId="5"/>
  </cellStyles>
  <dxfs count="2">
    <dxf>
      <fill>
        <patternFill>
          <bgColor rgb="FFFF0000"/>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11</xdr:col>
      <xdr:colOff>228600</xdr:colOff>
      <xdr:row>5</xdr:row>
      <xdr:rowOff>41851</xdr:rowOff>
    </xdr:from>
    <xdr:to>
      <xdr:col>13</xdr:col>
      <xdr:colOff>1644939</xdr:colOff>
      <xdr:row>22</xdr:row>
      <xdr:rowOff>126660</xdr:rowOff>
    </xdr:to>
    <xdr:pic>
      <xdr:nvPicPr>
        <xdr:cNvPr id="5" name="Picture 4">
          <a:extLst>
            <a:ext uri="{FF2B5EF4-FFF2-40B4-BE49-F238E27FC236}">
              <a16:creationId xmlns:a16="http://schemas.microsoft.com/office/drawing/2014/main" id="{2D3D0459-C90E-C494-DF56-BB25DF12B4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94473" y="1309542"/>
          <a:ext cx="3657600" cy="3572402"/>
        </a:xfrm>
        <a:prstGeom prst="rect">
          <a:avLst/>
        </a:prstGeom>
      </xdr:spPr>
    </xdr:pic>
    <xdr:clientData/>
  </xdr:twoCellAnchor>
  <xdr:twoCellAnchor>
    <xdr:from>
      <xdr:col>6</xdr:col>
      <xdr:colOff>545465</xdr:colOff>
      <xdr:row>30</xdr:row>
      <xdr:rowOff>177800</xdr:rowOff>
    </xdr:from>
    <xdr:to>
      <xdr:col>8</xdr:col>
      <xdr:colOff>41148</xdr:colOff>
      <xdr:row>31</xdr:row>
      <xdr:rowOff>183515</xdr:rowOff>
    </xdr:to>
    <xdr:sp macro="" textlink="">
      <xdr:nvSpPr>
        <xdr:cNvPr id="6" name="Arrow: Right 5">
          <a:extLst>
            <a:ext uri="{FF2B5EF4-FFF2-40B4-BE49-F238E27FC236}">
              <a16:creationId xmlns:a16="http://schemas.microsoft.com/office/drawing/2014/main" id="{BCDB2D3A-4D00-66FD-0051-29533C2BB790}"/>
            </a:ext>
          </a:extLst>
        </xdr:cNvPr>
        <xdr:cNvSpPr/>
      </xdr:nvSpPr>
      <xdr:spPr>
        <a:xfrm rot="10800000">
          <a:off x="7905692" y="6213186"/>
          <a:ext cx="1314092" cy="196215"/>
        </a:xfrm>
        <a:prstGeom prst="rightArrow">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6DFEA-3DE4-4F00-B0E1-C855F07E0497}">
  <sheetPr>
    <pageSetUpPr fitToPage="1"/>
  </sheetPr>
  <dimension ref="B1:S77"/>
  <sheetViews>
    <sheetView tabSelected="1" zoomScale="110" zoomScaleNormal="110" zoomScaleSheetLayoutView="110" workbookViewId="0">
      <selection activeCell="G63" sqref="G63:N67"/>
    </sheetView>
  </sheetViews>
  <sheetFormatPr defaultColWidth="8.85546875" defaultRowHeight="15" x14ac:dyDescent="0.25"/>
  <cols>
    <col min="1" max="1" width="3.28515625" customWidth="1"/>
    <col min="2" max="2" width="50" customWidth="1"/>
    <col min="3" max="10" width="13" customWidth="1"/>
    <col min="11" max="11" width="2.28515625" customWidth="1"/>
    <col min="12" max="12" width="22.7109375" customWidth="1"/>
    <col min="13" max="13" width="10.140625" customWidth="1"/>
    <col min="14" max="14" width="29.140625" customWidth="1"/>
    <col min="17" max="17" width="8.5703125" customWidth="1"/>
    <col min="18" max="18" width="30.85546875" hidden="1" customWidth="1"/>
    <col min="19" max="19" width="14" hidden="1" customWidth="1"/>
  </cols>
  <sheetData>
    <row r="1" spans="2:14" ht="46.5" x14ac:dyDescent="0.7">
      <c r="B1" s="144" t="s">
        <v>0</v>
      </c>
      <c r="C1" s="144"/>
      <c r="D1" s="144"/>
      <c r="E1" s="144"/>
      <c r="F1" s="144"/>
      <c r="G1" s="144"/>
      <c r="H1" s="144"/>
      <c r="I1" s="144"/>
      <c r="J1" s="144"/>
      <c r="K1" s="144"/>
      <c r="L1" s="144"/>
      <c r="M1" s="144"/>
      <c r="N1" s="144"/>
    </row>
    <row r="2" spans="2:14" x14ac:dyDescent="0.25">
      <c r="B2" s="52" t="s">
        <v>1</v>
      </c>
    </row>
    <row r="3" spans="2:14" x14ac:dyDescent="0.25">
      <c r="B3" s="52" t="s">
        <v>2</v>
      </c>
      <c r="C3" s="145"/>
      <c r="D3" s="145"/>
      <c r="E3" s="145"/>
      <c r="F3" s="145"/>
    </row>
    <row r="4" spans="2:14" ht="6.6" customHeight="1" x14ac:dyDescent="0.25"/>
    <row r="5" spans="2:14" s="27" customFormat="1" ht="19.5" thickBot="1" x14ac:dyDescent="0.35">
      <c r="B5" s="154" t="s">
        <v>3</v>
      </c>
      <c r="C5" s="155"/>
      <c r="D5" s="155"/>
      <c r="E5" s="155"/>
      <c r="F5" s="155"/>
      <c r="G5" s="155"/>
      <c r="H5" s="155"/>
      <c r="I5" s="155"/>
      <c r="J5" s="155"/>
      <c r="K5" s="50"/>
      <c r="L5" s="50"/>
    </row>
    <row r="6" spans="2:14" ht="15.75" thickBot="1" x14ac:dyDescent="0.3">
      <c r="B6" s="17"/>
      <c r="C6" s="146" t="s">
        <v>4</v>
      </c>
      <c r="D6" s="147"/>
      <c r="E6" s="28"/>
      <c r="F6" s="148" t="s">
        <v>5</v>
      </c>
      <c r="G6" s="149"/>
      <c r="H6" s="6"/>
      <c r="I6" s="150" t="s">
        <v>6</v>
      </c>
      <c r="J6" s="151"/>
    </row>
    <row r="7" spans="2:14" ht="15" customHeight="1" x14ac:dyDescent="0.25">
      <c r="B7" s="40" t="s">
        <v>7</v>
      </c>
      <c r="C7" s="10" t="s">
        <v>8</v>
      </c>
      <c r="D7" s="11" t="s">
        <v>9</v>
      </c>
      <c r="E7" s="113"/>
      <c r="F7" s="12" t="s">
        <v>8</v>
      </c>
      <c r="G7" s="11" t="s">
        <v>9</v>
      </c>
      <c r="H7" s="5"/>
      <c r="I7" s="10" t="s">
        <v>8</v>
      </c>
      <c r="J7" s="11" t="s">
        <v>9</v>
      </c>
      <c r="K7" s="113"/>
    </row>
    <row r="8" spans="2:14" ht="15" customHeight="1" x14ac:dyDescent="0.25">
      <c r="B8" s="13" t="s">
        <v>10</v>
      </c>
      <c r="C8" s="55">
        <v>0</v>
      </c>
      <c r="D8" s="25" t="s">
        <v>11</v>
      </c>
      <c r="E8" s="9"/>
      <c r="F8" s="55">
        <v>0</v>
      </c>
      <c r="G8" s="25" t="str">
        <f>D8</f>
        <v>Non-Taxable</v>
      </c>
      <c r="H8" s="5"/>
      <c r="I8" s="55">
        <v>0</v>
      </c>
      <c r="J8" s="25" t="str">
        <f>G8</f>
        <v>Non-Taxable</v>
      </c>
    </row>
    <row r="9" spans="2:14" ht="30" customHeight="1" x14ac:dyDescent="0.25">
      <c r="B9" s="15" t="s">
        <v>12</v>
      </c>
      <c r="C9" s="55">
        <v>0</v>
      </c>
      <c r="D9" s="25" t="s">
        <v>11</v>
      </c>
      <c r="E9" s="9"/>
      <c r="F9" s="55">
        <v>0</v>
      </c>
      <c r="G9" s="25" t="str">
        <f t="shared" ref="G9:G19" si="0">D9</f>
        <v>Non-Taxable</v>
      </c>
      <c r="H9" s="5"/>
      <c r="I9" s="55">
        <v>0</v>
      </c>
      <c r="J9" s="25" t="str">
        <f t="shared" ref="J9:J19" si="1">G9</f>
        <v>Non-Taxable</v>
      </c>
    </row>
    <row r="10" spans="2:14" ht="15" customHeight="1" x14ac:dyDescent="0.25">
      <c r="B10" s="13" t="s">
        <v>13</v>
      </c>
      <c r="C10" s="55">
        <v>0</v>
      </c>
      <c r="D10" s="25" t="s">
        <v>11</v>
      </c>
      <c r="E10" s="9"/>
      <c r="F10" s="55">
        <v>0</v>
      </c>
      <c r="G10" s="25" t="str">
        <f t="shared" si="0"/>
        <v>Non-Taxable</v>
      </c>
      <c r="H10" s="5"/>
      <c r="I10" s="55">
        <v>0</v>
      </c>
      <c r="J10" s="25" t="str">
        <f t="shared" si="1"/>
        <v>Non-Taxable</v>
      </c>
    </row>
    <row r="11" spans="2:14" ht="15" customHeight="1" x14ac:dyDescent="0.25">
      <c r="B11" s="13" t="s">
        <v>14</v>
      </c>
      <c r="C11" s="55">
        <v>0</v>
      </c>
      <c r="D11" s="25" t="s">
        <v>11</v>
      </c>
      <c r="E11" s="9"/>
      <c r="F11" s="55">
        <v>0</v>
      </c>
      <c r="G11" s="25" t="str">
        <f t="shared" si="0"/>
        <v>Non-Taxable</v>
      </c>
      <c r="H11" s="5"/>
      <c r="I11" s="55">
        <v>0</v>
      </c>
      <c r="J11" s="25" t="str">
        <f t="shared" si="1"/>
        <v>Non-Taxable</v>
      </c>
    </row>
    <row r="12" spans="2:14" ht="15" customHeight="1" x14ac:dyDescent="0.25">
      <c r="B12" s="13" t="s">
        <v>15</v>
      </c>
      <c r="C12" s="55">
        <v>0</v>
      </c>
      <c r="D12" s="25" t="s">
        <v>11</v>
      </c>
      <c r="E12" s="9"/>
      <c r="F12" s="55">
        <v>0</v>
      </c>
      <c r="G12" s="25" t="str">
        <f t="shared" si="0"/>
        <v>Non-Taxable</v>
      </c>
      <c r="H12" s="5"/>
      <c r="I12" s="55">
        <v>0</v>
      </c>
      <c r="J12" s="25" t="str">
        <f t="shared" si="1"/>
        <v>Non-Taxable</v>
      </c>
    </row>
    <row r="13" spans="2:14" ht="15" customHeight="1" x14ac:dyDescent="0.25">
      <c r="B13" s="16" t="s">
        <v>16</v>
      </c>
      <c r="C13" s="55">
        <v>0</v>
      </c>
      <c r="D13" s="25" t="s">
        <v>17</v>
      </c>
      <c r="E13" s="9"/>
      <c r="F13" s="55">
        <v>0</v>
      </c>
      <c r="G13" s="25" t="str">
        <f t="shared" si="0"/>
        <v>Taxable</v>
      </c>
      <c r="H13" s="5"/>
      <c r="I13" s="55">
        <v>0</v>
      </c>
      <c r="J13" s="25" t="str">
        <f t="shared" si="1"/>
        <v>Taxable</v>
      </c>
    </row>
    <row r="14" spans="2:14" ht="15" customHeight="1" x14ac:dyDescent="0.25">
      <c r="B14" s="13" t="s">
        <v>18</v>
      </c>
      <c r="C14" s="55">
        <v>0</v>
      </c>
      <c r="D14" s="25" t="s">
        <v>17</v>
      </c>
      <c r="E14" s="9"/>
      <c r="F14" s="55">
        <v>0</v>
      </c>
      <c r="G14" s="25" t="str">
        <f t="shared" si="0"/>
        <v>Taxable</v>
      </c>
      <c r="H14" s="5"/>
      <c r="I14" s="55">
        <v>0</v>
      </c>
      <c r="J14" s="25" t="str">
        <f t="shared" si="1"/>
        <v>Taxable</v>
      </c>
    </row>
    <row r="15" spans="2:14" ht="15" customHeight="1" x14ac:dyDescent="0.25">
      <c r="B15" s="13" t="s">
        <v>19</v>
      </c>
      <c r="C15" s="55">
        <v>0</v>
      </c>
      <c r="D15" s="25" t="s">
        <v>17</v>
      </c>
      <c r="E15" s="9"/>
      <c r="F15" s="55">
        <v>0</v>
      </c>
      <c r="G15" s="25" t="str">
        <f t="shared" si="0"/>
        <v>Taxable</v>
      </c>
      <c r="H15" s="5"/>
      <c r="I15" s="55">
        <v>0</v>
      </c>
      <c r="J15" s="25" t="str">
        <f t="shared" si="1"/>
        <v>Taxable</v>
      </c>
    </row>
    <row r="16" spans="2:14" ht="15" customHeight="1" x14ac:dyDescent="0.25">
      <c r="B16" s="13" t="s">
        <v>20</v>
      </c>
      <c r="C16" s="55">
        <v>0</v>
      </c>
      <c r="D16" s="25" t="s">
        <v>17</v>
      </c>
      <c r="E16" s="9"/>
      <c r="F16" s="55">
        <v>0</v>
      </c>
      <c r="G16" s="25" t="str">
        <f t="shared" si="0"/>
        <v>Taxable</v>
      </c>
      <c r="H16" s="5"/>
      <c r="I16" s="55">
        <v>0</v>
      </c>
      <c r="J16" s="25" t="str">
        <f t="shared" si="1"/>
        <v>Taxable</v>
      </c>
    </row>
    <row r="17" spans="2:14" ht="15" customHeight="1" x14ac:dyDescent="0.25">
      <c r="B17" s="13" t="s">
        <v>21</v>
      </c>
      <c r="C17" s="55">
        <v>0</v>
      </c>
      <c r="D17" s="25" t="s">
        <v>17</v>
      </c>
      <c r="E17" s="9"/>
      <c r="F17" s="55">
        <v>0</v>
      </c>
      <c r="G17" s="25" t="str">
        <f t="shared" si="0"/>
        <v>Taxable</v>
      </c>
      <c r="H17" s="5"/>
      <c r="I17" s="55">
        <v>0</v>
      </c>
      <c r="J17" s="25" t="str">
        <f t="shared" si="1"/>
        <v>Taxable</v>
      </c>
    </row>
    <row r="18" spans="2:14" ht="15" customHeight="1" x14ac:dyDescent="0.25">
      <c r="B18" s="13" t="s">
        <v>22</v>
      </c>
      <c r="C18" s="55">
        <v>0</v>
      </c>
      <c r="D18" s="25" t="s">
        <v>17</v>
      </c>
      <c r="E18" s="9"/>
      <c r="F18" s="55">
        <v>0</v>
      </c>
      <c r="G18" s="25" t="str">
        <f t="shared" si="0"/>
        <v>Taxable</v>
      </c>
      <c r="H18" s="5"/>
      <c r="I18" s="55">
        <v>0</v>
      </c>
      <c r="J18" s="25" t="str">
        <f t="shared" si="1"/>
        <v>Taxable</v>
      </c>
    </row>
    <row r="19" spans="2:14" ht="15" customHeight="1" x14ac:dyDescent="0.25">
      <c r="B19" s="13" t="s">
        <v>23</v>
      </c>
      <c r="C19" s="55">
        <v>0</v>
      </c>
      <c r="D19" s="25" t="s">
        <v>17</v>
      </c>
      <c r="E19" s="9"/>
      <c r="F19" s="55">
        <v>0</v>
      </c>
      <c r="G19" s="25" t="str">
        <f t="shared" si="0"/>
        <v>Taxable</v>
      </c>
      <c r="H19" s="5"/>
      <c r="I19" s="55">
        <v>0</v>
      </c>
      <c r="J19" s="25" t="str">
        <f t="shared" si="1"/>
        <v>Taxable</v>
      </c>
    </row>
    <row r="20" spans="2:14" ht="15" customHeight="1" x14ac:dyDescent="0.25">
      <c r="B20" s="41" t="s">
        <v>24</v>
      </c>
      <c r="C20" s="8"/>
      <c r="D20" s="14"/>
      <c r="E20" s="9"/>
      <c r="F20" s="8"/>
      <c r="G20" s="114"/>
      <c r="H20" s="5"/>
      <c r="I20" s="8"/>
      <c r="J20" s="26"/>
    </row>
    <row r="21" spans="2:14" ht="15" customHeight="1" x14ac:dyDescent="0.25">
      <c r="B21" s="57"/>
      <c r="C21" s="55">
        <v>0</v>
      </c>
      <c r="D21" s="59"/>
      <c r="E21" s="9"/>
      <c r="F21" s="55">
        <v>0</v>
      </c>
      <c r="G21" s="59"/>
      <c r="H21" s="5"/>
      <c r="I21" s="55"/>
      <c r="J21" s="59"/>
    </row>
    <row r="22" spans="2:14" ht="15" customHeight="1" x14ac:dyDescent="0.25">
      <c r="B22" s="57"/>
      <c r="C22" s="55">
        <v>0</v>
      </c>
      <c r="D22" s="59"/>
      <c r="E22" s="9"/>
      <c r="F22" s="55"/>
      <c r="G22" s="59"/>
      <c r="H22" s="5"/>
      <c r="I22" s="55"/>
      <c r="J22" s="59"/>
    </row>
    <row r="23" spans="2:14" ht="15" customHeight="1" thickBot="1" x14ac:dyDescent="0.3">
      <c r="B23" s="58"/>
      <c r="C23" s="56">
        <v>0</v>
      </c>
      <c r="D23" s="60"/>
      <c r="E23" s="9"/>
      <c r="F23" s="56"/>
      <c r="G23" s="60"/>
      <c r="H23" s="5"/>
      <c r="I23" s="56"/>
      <c r="J23" s="60"/>
    </row>
    <row r="24" spans="2:14" ht="15" customHeight="1" thickTop="1" x14ac:dyDescent="0.25">
      <c r="B24" s="18" t="s">
        <v>25</v>
      </c>
      <c r="C24" s="1">
        <f>SUMIFS(C8:C23,D8:D23,"Taxable")</f>
        <v>0</v>
      </c>
      <c r="D24" s="152"/>
      <c r="E24" s="9"/>
      <c r="F24" s="1">
        <f>SUMIFS(F8:F23,G8:G23,"Taxable")</f>
        <v>0</v>
      </c>
      <c r="G24" s="152"/>
      <c r="H24" s="5"/>
      <c r="I24" s="1">
        <f>SUMIFS(I8:I23,J8:J23,"Taxable")</f>
        <v>0</v>
      </c>
      <c r="J24" s="152"/>
    </row>
    <row r="25" spans="2:14" ht="15" customHeight="1" x14ac:dyDescent="0.25">
      <c r="B25" s="18" t="s">
        <v>26</v>
      </c>
      <c r="C25" s="1">
        <f>SUMIF(D8:D23,"Non-Taxable",C8:C23)</f>
        <v>0</v>
      </c>
      <c r="D25" s="152"/>
      <c r="E25" s="9"/>
      <c r="F25" s="1">
        <f>SUMIF(G8:G23,"Non-Taxable",F8:F23)</f>
        <v>0</v>
      </c>
      <c r="G25" s="152"/>
      <c r="H25" s="5"/>
      <c r="I25" s="1">
        <f>SUMIF(J8:J23,"Non-Taxable",I8:I23)</f>
        <v>0</v>
      </c>
      <c r="J25" s="152"/>
    </row>
    <row r="26" spans="2:14" ht="15.75" thickBot="1" x14ac:dyDescent="0.3">
      <c r="B26" s="19" t="s">
        <v>27</v>
      </c>
      <c r="C26" s="2">
        <f>SUM(C8:C23)</f>
        <v>0</v>
      </c>
      <c r="D26" s="153"/>
      <c r="E26" s="29"/>
      <c r="F26" s="2">
        <f>SUM(F8:F23)</f>
        <v>0</v>
      </c>
      <c r="G26" s="153"/>
      <c r="H26" s="30"/>
      <c r="I26" s="2">
        <f>SUM(I8:I23)</f>
        <v>0</v>
      </c>
      <c r="J26" s="153"/>
    </row>
    <row r="27" spans="2:14" ht="6.6" customHeight="1" x14ac:dyDescent="0.25"/>
    <row r="28" spans="2:14" s="27" customFormat="1" ht="18" customHeight="1" x14ac:dyDescent="0.3">
      <c r="B28" s="159" t="s">
        <v>28</v>
      </c>
      <c r="C28" s="160"/>
      <c r="D28" s="160"/>
      <c r="E28" s="160"/>
      <c r="F28" s="160"/>
      <c r="G28" s="160"/>
      <c r="H28" s="160"/>
      <c r="I28" s="160"/>
      <c r="J28" s="160"/>
      <c r="K28" s="160"/>
      <c r="L28" s="160"/>
      <c r="M28" s="160"/>
      <c r="N28" s="160"/>
    </row>
    <row r="29" spans="2:14" s="23" customFormat="1" ht="33" customHeight="1" x14ac:dyDescent="0.25">
      <c r="B29" s="160"/>
      <c r="C29" s="160"/>
      <c r="D29" s="160"/>
      <c r="E29" s="160"/>
      <c r="F29" s="160"/>
      <c r="G29" s="160"/>
      <c r="H29" s="160"/>
      <c r="I29" s="160"/>
      <c r="J29" s="160"/>
      <c r="K29" s="160"/>
      <c r="L29" s="160"/>
      <c r="M29" s="160"/>
      <c r="N29" s="160"/>
    </row>
    <row r="30" spans="2:14" s="23" customFormat="1" ht="24.6" customHeight="1" x14ac:dyDescent="0.25">
      <c r="B30" s="142" t="s">
        <v>29</v>
      </c>
      <c r="C30" s="143"/>
      <c r="D30" s="143"/>
      <c r="E30" s="143"/>
      <c r="F30" s="143"/>
      <c r="G30" s="143"/>
      <c r="H30" s="143"/>
      <c r="I30" s="143"/>
      <c r="J30" s="143"/>
      <c r="K30" s="143"/>
      <c r="L30" s="143"/>
      <c r="M30" s="143"/>
      <c r="N30" s="143"/>
    </row>
    <row r="31" spans="2:14" x14ac:dyDescent="0.25">
      <c r="B31" s="74"/>
      <c r="C31" s="75"/>
      <c r="D31" s="76"/>
      <c r="E31" s="75"/>
      <c r="F31" s="75"/>
      <c r="G31" s="77"/>
      <c r="H31" s="107" t="s">
        <v>30</v>
      </c>
      <c r="I31" s="107"/>
      <c r="J31" s="107"/>
      <c r="K31" s="107"/>
      <c r="L31" s="107"/>
      <c r="M31" s="107"/>
      <c r="N31" s="108"/>
    </row>
    <row r="32" spans="2:14" ht="31.15" customHeight="1" x14ac:dyDescent="0.25">
      <c r="B32" s="78" t="s">
        <v>31</v>
      </c>
      <c r="C32" s="161" t="s">
        <v>32</v>
      </c>
      <c r="D32" s="162"/>
      <c r="E32" s="162"/>
      <c r="F32" s="162"/>
      <c r="G32" s="162"/>
      <c r="H32" s="81" t="s">
        <v>33</v>
      </c>
      <c r="I32" s="82" t="s">
        <v>34</v>
      </c>
      <c r="J32" s="83"/>
      <c r="K32" s="84"/>
      <c r="L32" s="85"/>
      <c r="M32" s="85"/>
      <c r="N32" s="86"/>
    </row>
    <row r="33" spans="2:14" ht="15" customHeight="1" x14ac:dyDescent="0.25">
      <c r="B33" s="79"/>
      <c r="C33" s="80">
        <v>2019</v>
      </c>
      <c r="D33" s="80">
        <v>2020</v>
      </c>
      <c r="E33" s="80">
        <v>2021</v>
      </c>
      <c r="F33" s="80" t="s">
        <v>35</v>
      </c>
      <c r="G33" s="97" t="s">
        <v>36</v>
      </c>
      <c r="H33" s="87"/>
      <c r="I33" s="21"/>
      <c r="J33" s="21"/>
      <c r="K33" s="21"/>
      <c r="L33" s="21"/>
      <c r="M33" s="21"/>
      <c r="N33" s="88"/>
    </row>
    <row r="34" spans="2:14" s="20" customFormat="1" ht="15" customHeight="1" x14ac:dyDescent="0.25">
      <c r="B34" s="31" t="s">
        <v>37</v>
      </c>
      <c r="C34" s="61">
        <v>0</v>
      </c>
      <c r="D34" s="61">
        <v>0</v>
      </c>
      <c r="E34" s="61">
        <v>0</v>
      </c>
      <c r="F34" s="70">
        <v>0</v>
      </c>
      <c r="G34" s="98">
        <v>0</v>
      </c>
      <c r="H34" s="89" t="b">
        <f>IF(C32=1065,"1C",IF(C32=1120,"1C",IF(C32="1120S","1C",IF(C32="1040 Schedule C","3",IF(C32 = "1040 Schedule F", "9", IF(C32=990, "12"))))))</f>
        <v>0</v>
      </c>
      <c r="I34" s="116" t="s">
        <v>38</v>
      </c>
      <c r="J34" s="116"/>
      <c r="K34" s="116"/>
      <c r="L34" s="116"/>
      <c r="M34" s="116"/>
      <c r="N34" s="117"/>
    </row>
    <row r="35" spans="2:14" s="20" customFormat="1" ht="4.9000000000000004" customHeight="1" x14ac:dyDescent="0.25">
      <c r="B35" s="31"/>
      <c r="C35" s="32"/>
      <c r="D35" s="32"/>
      <c r="E35" s="32"/>
      <c r="F35" s="71"/>
      <c r="G35" s="99"/>
      <c r="H35" s="89"/>
      <c r="I35" s="90"/>
      <c r="J35" s="90"/>
      <c r="K35" s="90"/>
      <c r="L35" s="90"/>
      <c r="M35" s="90"/>
      <c r="N35" s="91"/>
    </row>
    <row r="36" spans="2:14" s="20" customFormat="1" ht="15" customHeight="1" x14ac:dyDescent="0.25">
      <c r="B36" s="31" t="s">
        <v>39</v>
      </c>
      <c r="C36" s="62">
        <v>0</v>
      </c>
      <c r="D36" s="62">
        <v>0</v>
      </c>
      <c r="E36" s="62">
        <v>0</v>
      </c>
      <c r="F36" s="72">
        <v>0</v>
      </c>
      <c r="G36" s="100">
        <v>0</v>
      </c>
      <c r="H36" s="89" t="b">
        <f>IF(C32=1065,"2",IF(C32=1120,"2",IF(C32="1120S","2",IF(C32="1040 Schedule C","4",IF(C32 = "1040 Schedule F", "N/A", IF(C32=990, "N/A"))))))</f>
        <v>0</v>
      </c>
      <c r="I36" s="116"/>
      <c r="J36" s="116"/>
      <c r="K36" s="116"/>
      <c r="L36" s="116"/>
      <c r="M36" s="116"/>
      <c r="N36" s="117"/>
    </row>
    <row r="37" spans="2:14" s="20" customFormat="1" ht="4.9000000000000004" customHeight="1" x14ac:dyDescent="0.25">
      <c r="B37" s="31"/>
      <c r="C37" s="32"/>
      <c r="D37" s="32"/>
      <c r="E37" s="32"/>
      <c r="F37" s="71"/>
      <c r="G37" s="99"/>
      <c r="H37" s="89"/>
      <c r="I37" s="90"/>
      <c r="J37" s="90"/>
      <c r="K37" s="90"/>
      <c r="L37" s="90"/>
      <c r="M37" s="90"/>
      <c r="N37" s="91"/>
    </row>
    <row r="38" spans="2:14" s="20" customFormat="1" ht="15" customHeight="1" x14ac:dyDescent="0.25">
      <c r="B38" s="31" t="s">
        <v>40</v>
      </c>
      <c r="C38" s="32">
        <f>C34-C36</f>
        <v>0</v>
      </c>
      <c r="D38" s="32">
        <f>D34-D36</f>
        <v>0</v>
      </c>
      <c r="E38" s="32">
        <f>E34-E36</f>
        <v>0</v>
      </c>
      <c r="F38" s="71">
        <f>F34-F36</f>
        <v>0</v>
      </c>
      <c r="G38" s="101">
        <f>G34-G36</f>
        <v>0</v>
      </c>
      <c r="H38" s="89" t="s">
        <v>41</v>
      </c>
      <c r="I38" s="116"/>
      <c r="J38" s="116"/>
      <c r="K38" s="116"/>
      <c r="L38" s="116"/>
      <c r="M38" s="116"/>
      <c r="N38" s="117"/>
    </row>
    <row r="39" spans="2:14" s="20" customFormat="1" ht="4.9000000000000004" customHeight="1" x14ac:dyDescent="0.25">
      <c r="B39" s="31"/>
      <c r="C39" s="32"/>
      <c r="D39" s="32"/>
      <c r="E39" s="32"/>
      <c r="F39" s="71"/>
      <c r="G39" s="99"/>
      <c r="H39" s="89"/>
      <c r="I39" s="90"/>
      <c r="J39" s="90"/>
      <c r="K39" s="90"/>
      <c r="L39" s="90"/>
      <c r="M39" s="90"/>
      <c r="N39" s="91"/>
    </row>
    <row r="40" spans="2:14" s="20" customFormat="1" ht="27" customHeight="1" x14ac:dyDescent="0.25">
      <c r="B40" s="31" t="s">
        <v>42</v>
      </c>
      <c r="C40" s="63">
        <v>0</v>
      </c>
      <c r="D40" s="63">
        <v>0</v>
      </c>
      <c r="E40" s="63">
        <v>0</v>
      </c>
      <c r="F40" s="69"/>
      <c r="G40" s="102">
        <v>0</v>
      </c>
      <c r="H40" s="89" t="s">
        <v>43</v>
      </c>
      <c r="I40" s="116" t="s">
        <v>44</v>
      </c>
      <c r="J40" s="116"/>
      <c r="K40" s="116"/>
      <c r="L40" s="116"/>
      <c r="M40" s="116"/>
      <c r="N40" s="117"/>
    </row>
    <row r="41" spans="2:14" s="20" customFormat="1" ht="4.9000000000000004" customHeight="1" x14ac:dyDescent="0.25">
      <c r="B41" s="31"/>
      <c r="C41" s="32"/>
      <c r="D41" s="32"/>
      <c r="E41" s="32"/>
      <c r="F41" s="71"/>
      <c r="G41" s="99"/>
      <c r="H41" s="89"/>
      <c r="I41" s="90"/>
      <c r="J41" s="90"/>
      <c r="K41" s="90"/>
      <c r="L41" s="90"/>
      <c r="M41" s="90"/>
      <c r="N41" s="91"/>
    </row>
    <row r="42" spans="2:14" s="20" customFormat="1" ht="42" customHeight="1" x14ac:dyDescent="0.25">
      <c r="B42" s="31" t="s">
        <v>45</v>
      </c>
      <c r="C42" s="63">
        <v>0</v>
      </c>
      <c r="D42" s="63">
        <v>0</v>
      </c>
      <c r="E42" s="63">
        <v>0</v>
      </c>
      <c r="F42" s="69"/>
      <c r="G42" s="102">
        <v>0</v>
      </c>
      <c r="H42" s="89" t="b">
        <f>IF(C32=1065,"7",IF(C32=1120,"10",IF(C32="1120S","5",IF(C32="1040 Schedule C","6",IF(C32 = "1040 Schedule F","N/A", IF(C32=990, "N/A"))))))</f>
        <v>0</v>
      </c>
      <c r="I42" s="116" t="s">
        <v>46</v>
      </c>
      <c r="J42" s="116"/>
      <c r="K42" s="116"/>
      <c r="L42" s="116"/>
      <c r="M42" s="116"/>
      <c r="N42" s="117"/>
    </row>
    <row r="43" spans="2:14" s="20" customFormat="1" ht="4.9000000000000004" customHeight="1" x14ac:dyDescent="0.25">
      <c r="B43" s="31"/>
      <c r="C43" s="32"/>
      <c r="D43" s="32"/>
      <c r="E43" s="32"/>
      <c r="F43" s="71"/>
      <c r="G43" s="99"/>
      <c r="H43" s="89"/>
      <c r="I43" s="90"/>
      <c r="J43" s="90"/>
      <c r="K43" s="90"/>
      <c r="L43" s="90"/>
      <c r="M43" s="90"/>
      <c r="N43" s="91"/>
    </row>
    <row r="44" spans="2:14" s="20" customFormat="1" ht="15" customHeight="1" x14ac:dyDescent="0.25">
      <c r="B44" s="31" t="s">
        <v>47</v>
      </c>
      <c r="C44" s="62">
        <v>0</v>
      </c>
      <c r="D44" s="62">
        <v>0</v>
      </c>
      <c r="E44" s="62">
        <v>0</v>
      </c>
      <c r="F44" s="72">
        <v>0</v>
      </c>
      <c r="G44" s="100">
        <v>0</v>
      </c>
      <c r="H44" s="89" t="b">
        <f>IF(C32=1065,"21",IF(C32=1120,"27",IF(C32="1120S","20",IF(C32="1040 Schedule C","28",IF(C32 = "1040 Schedule F", "33", IF(C32=990, "18"))))))</f>
        <v>0</v>
      </c>
      <c r="I44" s="116" t="s">
        <v>48</v>
      </c>
      <c r="J44" s="116"/>
      <c r="K44" s="116"/>
      <c r="L44" s="116"/>
      <c r="M44" s="116"/>
      <c r="N44" s="117"/>
    </row>
    <row r="45" spans="2:14" s="20" customFormat="1" ht="4.9000000000000004" customHeight="1" x14ac:dyDescent="0.25">
      <c r="B45" s="31"/>
      <c r="C45" s="32"/>
      <c r="D45" s="32"/>
      <c r="E45" s="32"/>
      <c r="F45" s="71"/>
      <c r="G45" s="99"/>
      <c r="H45" s="89"/>
      <c r="I45" s="90"/>
      <c r="J45" s="90"/>
      <c r="K45" s="90"/>
      <c r="L45" s="90"/>
      <c r="M45" s="90"/>
      <c r="N45" s="91"/>
    </row>
    <row r="46" spans="2:14" s="20" customFormat="1" ht="15" customHeight="1" x14ac:dyDescent="0.25">
      <c r="B46" s="33" t="s">
        <v>49</v>
      </c>
      <c r="C46" s="34">
        <f>C38+C40+C42-C44</f>
        <v>0</v>
      </c>
      <c r="D46" s="34">
        <f>D38+D40+D42-D44</f>
        <v>0</v>
      </c>
      <c r="E46" s="34">
        <f>E38+E40+E42-E44</f>
        <v>0</v>
      </c>
      <c r="F46" s="73">
        <f>F38+F40+F42-F44</f>
        <v>0</v>
      </c>
      <c r="G46" s="103">
        <f>G38+G40+G42-G44</f>
        <v>0</v>
      </c>
      <c r="H46" s="89" t="s">
        <v>41</v>
      </c>
      <c r="I46" s="116" t="s">
        <v>50</v>
      </c>
      <c r="J46" s="116"/>
      <c r="K46" s="116"/>
      <c r="L46" s="116"/>
      <c r="M46" s="116"/>
      <c r="N46" s="117"/>
    </row>
    <row r="47" spans="2:14" s="20" customFormat="1" ht="4.9000000000000004" customHeight="1" x14ac:dyDescent="0.25">
      <c r="B47" s="31"/>
      <c r="C47" s="32"/>
      <c r="D47" s="32"/>
      <c r="E47" s="32"/>
      <c r="F47" s="71"/>
      <c r="G47" s="99"/>
      <c r="H47" s="92"/>
      <c r="I47" s="90"/>
      <c r="J47" s="90"/>
      <c r="K47" s="90"/>
      <c r="L47" s="90"/>
      <c r="M47" s="90"/>
      <c r="N47" s="91"/>
    </row>
    <row r="48" spans="2:14" s="20" customFormat="1" ht="27" customHeight="1" x14ac:dyDescent="0.25">
      <c r="B48" s="31" t="s">
        <v>51</v>
      </c>
      <c r="C48" s="61">
        <v>0</v>
      </c>
      <c r="D48" s="61"/>
      <c r="E48" s="61"/>
      <c r="F48" s="70">
        <v>0</v>
      </c>
      <c r="G48" s="98"/>
      <c r="H48" s="92" t="b">
        <f>IF(C32=1065,"16C &amp; 17",IF(C32=1120,"20 &amp; 21",IF(C32="1120S","14 &amp; 15",IF(C32="1040 Schedule C","12 &amp; 13",IF(C32 = "1040 Schedule F", "14", IF(C32=990, "Part IX, 22"))))))</f>
        <v>0</v>
      </c>
      <c r="I48" s="116" t="s">
        <v>52</v>
      </c>
      <c r="J48" s="116"/>
      <c r="K48" s="116"/>
      <c r="L48" s="116"/>
      <c r="M48" s="116"/>
      <c r="N48" s="117"/>
    </row>
    <row r="49" spans="2:19" s="20" customFormat="1" ht="4.9000000000000004" customHeight="1" x14ac:dyDescent="0.25">
      <c r="B49" s="31"/>
      <c r="C49" s="32"/>
      <c r="D49" s="32"/>
      <c r="E49" s="32"/>
      <c r="F49" s="71"/>
      <c r="G49" s="99"/>
      <c r="H49" s="92"/>
      <c r="I49" s="90"/>
      <c r="J49" s="90"/>
      <c r="K49" s="90"/>
      <c r="L49" s="90"/>
      <c r="M49" s="90"/>
      <c r="N49" s="91"/>
    </row>
    <row r="50" spans="2:19" s="20" customFormat="1" ht="27" customHeight="1" x14ac:dyDescent="0.25">
      <c r="B50" s="31" t="s">
        <v>53</v>
      </c>
      <c r="C50" s="64">
        <v>0</v>
      </c>
      <c r="D50" s="64">
        <v>0</v>
      </c>
      <c r="E50" s="64">
        <v>0</v>
      </c>
      <c r="F50" s="69"/>
      <c r="G50" s="104">
        <v>0</v>
      </c>
      <c r="H50" s="92" t="b">
        <f>IF(C32=1065,"10",IF(C32=1120,"12",IF(C32="1120S","7",IF(C32="1040 Schedule C","N/A",IF(C32 = "1040 Schedule F", "N/A", IF(C32=990, "N/A"))))))</f>
        <v>0</v>
      </c>
      <c r="I50" s="116" t="s">
        <v>54</v>
      </c>
      <c r="J50" s="116"/>
      <c r="K50" s="116"/>
      <c r="L50" s="116"/>
      <c r="M50" s="116"/>
      <c r="N50" s="117"/>
    </row>
    <row r="51" spans="2:19" s="20" customFormat="1" ht="4.9000000000000004" customHeight="1" x14ac:dyDescent="0.25">
      <c r="B51" s="31"/>
      <c r="C51" s="32"/>
      <c r="D51" s="32"/>
      <c r="E51" s="32"/>
      <c r="F51" s="71"/>
      <c r="G51" s="99"/>
      <c r="H51" s="92"/>
      <c r="I51" s="90"/>
      <c r="J51" s="90"/>
      <c r="K51" s="90"/>
      <c r="L51" s="90"/>
      <c r="M51" s="90"/>
      <c r="N51" s="91"/>
    </row>
    <row r="52" spans="2:19" s="20" customFormat="1" ht="63" customHeight="1" x14ac:dyDescent="0.25">
      <c r="B52" s="31" t="s">
        <v>55</v>
      </c>
      <c r="C52" s="63">
        <v>0</v>
      </c>
      <c r="D52" s="63">
        <v>0</v>
      </c>
      <c r="E52" s="63">
        <v>0</v>
      </c>
      <c r="F52" s="69"/>
      <c r="G52" s="102">
        <v>0</v>
      </c>
      <c r="H52" s="92" t="s">
        <v>43</v>
      </c>
      <c r="I52" s="116" t="s">
        <v>56</v>
      </c>
      <c r="J52" s="116"/>
      <c r="K52" s="116"/>
      <c r="L52" s="116"/>
      <c r="M52" s="116"/>
      <c r="N52" s="117"/>
    </row>
    <row r="53" spans="2:19" s="20" customFormat="1" ht="4.9000000000000004" customHeight="1" x14ac:dyDescent="0.25">
      <c r="B53" s="31"/>
      <c r="C53" s="32"/>
      <c r="D53" s="32"/>
      <c r="E53" s="32"/>
      <c r="F53" s="32"/>
      <c r="G53" s="99"/>
      <c r="H53" s="93"/>
      <c r="I53" s="90"/>
      <c r="J53" s="90"/>
      <c r="K53" s="90"/>
      <c r="L53" s="90"/>
      <c r="M53" s="90"/>
      <c r="N53" s="91"/>
    </row>
    <row r="54" spans="2:19" s="20" customFormat="1" ht="27" customHeight="1" x14ac:dyDescent="0.25">
      <c r="B54" s="31" t="s">
        <v>57</v>
      </c>
      <c r="C54" s="35" t="s">
        <v>43</v>
      </c>
      <c r="D54" s="36">
        <f>C25</f>
        <v>0</v>
      </c>
      <c r="E54" s="36">
        <f>F25</f>
        <v>0</v>
      </c>
      <c r="F54" s="36" t="s">
        <v>43</v>
      </c>
      <c r="G54" s="105">
        <f>I25</f>
        <v>0</v>
      </c>
      <c r="H54" s="92" t="s">
        <v>58</v>
      </c>
      <c r="I54" s="116" t="s">
        <v>59</v>
      </c>
      <c r="J54" s="116"/>
      <c r="K54" s="116"/>
      <c r="L54" s="116"/>
      <c r="M54" s="116"/>
      <c r="N54" s="117"/>
    </row>
    <row r="55" spans="2:19" s="20" customFormat="1" ht="15" customHeight="1" x14ac:dyDescent="0.25">
      <c r="B55" s="37" t="s">
        <v>60</v>
      </c>
      <c r="C55" s="38">
        <f>C46+C48+C50+C52</f>
        <v>0</v>
      </c>
      <c r="D55" s="38">
        <f>D46+D48+D50+D52+D54</f>
        <v>0</v>
      </c>
      <c r="E55" s="38">
        <f>E46+E48+E50+E52+E54</f>
        <v>0</v>
      </c>
      <c r="F55" s="38">
        <f>F46+F48+F50+F52</f>
        <v>0</v>
      </c>
      <c r="G55" s="106">
        <f>G46+G48+G50+G52+G54</f>
        <v>0</v>
      </c>
      <c r="H55" s="94"/>
      <c r="I55" s="95"/>
      <c r="J55" s="95"/>
      <c r="K55" s="95"/>
      <c r="L55" s="95"/>
      <c r="M55" s="95"/>
      <c r="N55" s="96"/>
    </row>
    <row r="56" spans="2:19" ht="15" customHeight="1" x14ac:dyDescent="0.25">
      <c r="B56" s="3" t="s">
        <v>61</v>
      </c>
      <c r="C56" s="4"/>
      <c r="D56" s="4">
        <f>(D55-C55)</f>
        <v>0</v>
      </c>
      <c r="E56" s="4">
        <f>(E55-C55)</f>
        <v>0</v>
      </c>
      <c r="F56" s="4"/>
      <c r="G56" s="4">
        <f>IF(F55=0,G55-(C55/2),G55-F55)</f>
        <v>0</v>
      </c>
      <c r="I56" s="66"/>
      <c r="J56" s="118" t="s">
        <v>62</v>
      </c>
      <c r="K56" s="118"/>
      <c r="L56" s="118"/>
      <c r="M56" s="118"/>
      <c r="N56" s="118"/>
      <c r="R56" s="119" t="s">
        <v>63</v>
      </c>
      <c r="S56" s="119"/>
    </row>
    <row r="57" spans="2:19" ht="15" customHeight="1" x14ac:dyDescent="0.25">
      <c r="B57" s="3"/>
      <c r="C57" s="4"/>
      <c r="D57" s="4"/>
      <c r="E57" s="4"/>
      <c r="F57" s="4"/>
      <c r="H57" s="66"/>
      <c r="I57" s="66"/>
      <c r="J57" s="66"/>
      <c r="K57" s="66"/>
      <c r="L57" s="66"/>
      <c r="M57" s="66"/>
      <c r="N57" s="66"/>
      <c r="R57" s="119"/>
      <c r="S57" s="119"/>
    </row>
    <row r="58" spans="2:19" ht="15" customHeight="1" x14ac:dyDescent="0.25">
      <c r="B58" s="21"/>
      <c r="C58" s="51"/>
      <c r="D58" s="52"/>
      <c r="E58" s="3"/>
      <c r="F58" s="3"/>
      <c r="I58" s="112"/>
      <c r="J58" s="42"/>
      <c r="R58" s="119"/>
      <c r="S58" s="119"/>
    </row>
    <row r="59" spans="2:19" ht="17.45" customHeight="1" x14ac:dyDescent="0.25">
      <c r="B59" s="21"/>
      <c r="R59" s="119"/>
      <c r="S59" s="119"/>
    </row>
    <row r="60" spans="2:19" s="23" customFormat="1" ht="16.5" thickBot="1" x14ac:dyDescent="0.3">
      <c r="B60" s="22"/>
      <c r="J60"/>
      <c r="K60"/>
      <c r="L60"/>
      <c r="M60"/>
      <c r="N60"/>
      <c r="R60"/>
      <c r="S60"/>
    </row>
    <row r="61" spans="2:19" ht="16.5" thickBot="1" x14ac:dyDescent="0.3">
      <c r="B61" s="47" t="s">
        <v>64</v>
      </c>
      <c r="C61" s="24"/>
      <c r="D61" s="48"/>
      <c r="G61" s="126" t="s">
        <v>65</v>
      </c>
      <c r="H61" s="127"/>
      <c r="I61" s="127"/>
      <c r="J61" s="127"/>
      <c r="K61" s="127"/>
      <c r="L61" s="127"/>
      <c r="M61" s="127"/>
      <c r="N61" s="128"/>
      <c r="R61" t="s">
        <v>66</v>
      </c>
      <c r="S61" s="43">
        <f>C55</f>
        <v>0</v>
      </c>
    </row>
    <row r="62" spans="2:19" ht="15" customHeight="1" thickBot="1" x14ac:dyDescent="0.3">
      <c r="B62" s="156" t="s">
        <v>67</v>
      </c>
      <c r="C62" s="157"/>
      <c r="D62" s="158"/>
      <c r="G62" s="123" t="str">
        <f>IF((C52+D52+E52+G52)=0," ","Since items have been entered into the other adjustmest field on line 48, an explanation must be provided")</f>
        <v xml:space="preserve"> </v>
      </c>
      <c r="H62" s="124"/>
      <c r="I62" s="124"/>
      <c r="J62" s="124"/>
      <c r="K62" s="124"/>
      <c r="L62" s="124"/>
      <c r="M62" s="124"/>
      <c r="N62" s="125"/>
      <c r="R62" t="s">
        <v>68</v>
      </c>
      <c r="S62" s="43">
        <f>D56</f>
        <v>0</v>
      </c>
    </row>
    <row r="63" spans="2:19" x14ac:dyDescent="0.25">
      <c r="B63" s="156"/>
      <c r="C63" s="157"/>
      <c r="D63" s="158"/>
      <c r="G63" s="130"/>
      <c r="H63" s="131"/>
      <c r="I63" s="131"/>
      <c r="J63" s="131"/>
      <c r="K63" s="131"/>
      <c r="L63" s="131"/>
      <c r="M63" s="131"/>
      <c r="N63" s="132"/>
      <c r="R63" t="s">
        <v>69</v>
      </c>
      <c r="S63" s="43">
        <f>E56</f>
        <v>0</v>
      </c>
    </row>
    <row r="64" spans="2:19" x14ac:dyDescent="0.25">
      <c r="B64" s="7" t="s">
        <v>70</v>
      </c>
      <c r="C64" s="45">
        <f>S67</f>
        <v>0</v>
      </c>
      <c r="D64" s="49"/>
      <c r="G64" s="133"/>
      <c r="H64" s="134"/>
      <c r="I64" s="134"/>
      <c r="J64" s="134"/>
      <c r="K64" s="134"/>
      <c r="L64" s="134"/>
      <c r="M64" s="134"/>
      <c r="N64" s="135"/>
      <c r="R64" t="s">
        <v>71</v>
      </c>
      <c r="S64" s="43">
        <f>G56</f>
        <v>0</v>
      </c>
    </row>
    <row r="65" spans="2:19" ht="39.6" customHeight="1" thickBot="1" x14ac:dyDescent="0.4">
      <c r="B65" s="65" t="s">
        <v>72</v>
      </c>
      <c r="C65" s="68">
        <f>S68</f>
        <v>0</v>
      </c>
      <c r="D65" s="67" t="str">
        <f>IF(C65&lt;-22.5%,R76,R77)</f>
        <v>Not Eligible</v>
      </c>
      <c r="G65" s="133"/>
      <c r="H65" s="134"/>
      <c r="I65" s="134"/>
      <c r="J65" s="134"/>
      <c r="K65" s="134"/>
      <c r="L65" s="134"/>
      <c r="M65" s="134"/>
      <c r="N65" s="135"/>
    </row>
    <row r="66" spans="2:19" ht="96.95" customHeight="1" x14ac:dyDescent="0.35">
      <c r="B66" s="129" t="str">
        <f>IF(D65="Not Eligible","The calculator is showing the applicant is not eligible.  If 2019, 2020 and 2021 have been accurately completed above then the applicant is not eligible and should not complete an application.","The calculator is showing the applicant is eligible.  If years 2019, 2020 and 2021 are complete please input 2022 January to June data to receive an estimated loan amount. ")</f>
        <v>The calculator is showing the applicant is not eligible.  If 2019, 2020 and 2021 have been accurately completed above then the applicant is not eligible and should not complete an application.</v>
      </c>
      <c r="C66" s="129"/>
      <c r="D66" s="129"/>
      <c r="G66" s="133"/>
      <c r="H66" s="134"/>
      <c r="I66" s="134"/>
      <c r="J66" s="134"/>
      <c r="K66" s="134"/>
      <c r="L66" s="134"/>
      <c r="M66" s="134"/>
      <c r="N66" s="135"/>
    </row>
    <row r="67" spans="2:19" ht="15.75" thickBot="1" x14ac:dyDescent="0.3">
      <c r="B67" s="39"/>
      <c r="C67" s="39"/>
      <c r="D67" s="39"/>
      <c r="G67" s="136"/>
      <c r="H67" s="137"/>
      <c r="I67" s="137"/>
      <c r="J67" s="137"/>
      <c r="K67" s="137"/>
      <c r="L67" s="137"/>
      <c r="M67" s="137"/>
      <c r="N67" s="138"/>
      <c r="R67" s="39" t="s">
        <v>70</v>
      </c>
      <c r="S67" s="43">
        <f>(S62+S63)</f>
        <v>0</v>
      </c>
    </row>
    <row r="68" spans="2:19" ht="15.75" x14ac:dyDescent="0.25">
      <c r="B68" s="47" t="s">
        <v>73</v>
      </c>
      <c r="C68" s="53"/>
      <c r="D68" s="54"/>
      <c r="R68" s="5" t="s">
        <v>72</v>
      </c>
      <c r="S68">
        <f>IFERROR(IF(S61&lt;0,-(S67/S61),(S67/S61)),0)</f>
        <v>0</v>
      </c>
    </row>
    <row r="69" spans="2:19" x14ac:dyDescent="0.25">
      <c r="B69" s="120" t="s">
        <v>74</v>
      </c>
      <c r="C69" s="121"/>
      <c r="D69" s="122"/>
    </row>
    <row r="70" spans="2:19" ht="14.45" customHeight="1" x14ac:dyDescent="0.25">
      <c r="B70" s="120"/>
      <c r="C70" s="121"/>
      <c r="D70" s="122"/>
      <c r="R70" t="s">
        <v>75</v>
      </c>
      <c r="S70" s="44">
        <f>IF(SUM(D56:G56)=SUM(S62:S64),-((S62*0.25)+(S63)+(S64*2)))</f>
        <v>0</v>
      </c>
    </row>
    <row r="71" spans="2:19" ht="14.45" customHeight="1" x14ac:dyDescent="0.25">
      <c r="B71" s="120"/>
      <c r="C71" s="121"/>
      <c r="D71" s="122"/>
      <c r="R71" t="s">
        <v>76</v>
      </c>
      <c r="S71" s="43">
        <f>-C64</f>
        <v>0</v>
      </c>
    </row>
    <row r="72" spans="2:19" ht="14.45" customHeight="1" x14ac:dyDescent="0.25">
      <c r="B72" s="120"/>
      <c r="C72" s="121"/>
      <c r="D72" s="122"/>
      <c r="R72" t="s">
        <v>77</v>
      </c>
      <c r="S72" s="43">
        <f>G44</f>
        <v>0</v>
      </c>
    </row>
    <row r="73" spans="2:19" ht="21.6" customHeight="1" x14ac:dyDescent="0.35">
      <c r="B73" s="109" t="s">
        <v>78</v>
      </c>
      <c r="C73" s="110">
        <f>S74</f>
        <v>0</v>
      </c>
      <c r="D73" s="111"/>
      <c r="E73" s="115"/>
      <c r="R73" t="s">
        <v>79</v>
      </c>
      <c r="S73" s="46">
        <v>350000</v>
      </c>
    </row>
    <row r="74" spans="2:19" ht="60" customHeight="1" thickBot="1" x14ac:dyDescent="0.3">
      <c r="B74" s="139" t="s">
        <v>80</v>
      </c>
      <c r="C74" s="140"/>
      <c r="D74" s="141"/>
      <c r="G74" s="118" t="s">
        <v>81</v>
      </c>
      <c r="H74" s="118"/>
      <c r="I74" s="118"/>
      <c r="J74" s="118"/>
      <c r="K74" s="118"/>
      <c r="L74" s="118"/>
      <c r="M74" s="118"/>
      <c r="N74" s="118"/>
      <c r="R74" s="44" t="s">
        <v>82</v>
      </c>
      <c r="S74" s="44">
        <f>IF(D65=R76,IF(MIN(S70:S73)&gt;0, MIN(S70:S73),0),0)</f>
        <v>0</v>
      </c>
    </row>
    <row r="75" spans="2:19" ht="15.75" x14ac:dyDescent="0.25">
      <c r="R75" s="23"/>
      <c r="S75" s="23"/>
    </row>
    <row r="76" spans="2:19" x14ac:dyDescent="0.25">
      <c r="R76" t="s">
        <v>83</v>
      </c>
    </row>
    <row r="77" spans="2:19" x14ac:dyDescent="0.25">
      <c r="R77" t="s">
        <v>84</v>
      </c>
    </row>
  </sheetData>
  <sheetProtection algorithmName="SHA-512" hashValue="XY0xkjsYJEQb9JHaKZIvLzIwT7VQFEIKavG12IHpEM1oVvMBwtBgVXe4IfzvlYQsYCB9nD0p4Z4D4ujSyznORA==" saltValue="FFaX4WgExV4L6JAzA7hSVg==" spinCount="100000" sheet="1" selectLockedCells="1"/>
  <protectedRanges>
    <protectedRange sqref="C8" name="Range3"/>
    <protectedRange sqref="C8:C19" name="Range1"/>
    <protectedRange sqref="C21:C23" name="Range2"/>
    <protectedRange sqref="G63:N67" name="Range4"/>
  </protectedRanges>
  <mergeCells count="33">
    <mergeCell ref="B74:D74"/>
    <mergeCell ref="B30:N30"/>
    <mergeCell ref="B1:N1"/>
    <mergeCell ref="C3:F3"/>
    <mergeCell ref="C6:D6"/>
    <mergeCell ref="F6:G6"/>
    <mergeCell ref="I6:J6"/>
    <mergeCell ref="G74:N74"/>
    <mergeCell ref="J24:J26"/>
    <mergeCell ref="B5:J5"/>
    <mergeCell ref="B62:D63"/>
    <mergeCell ref="B28:N29"/>
    <mergeCell ref="D24:D26"/>
    <mergeCell ref="G24:G26"/>
    <mergeCell ref="C32:G32"/>
    <mergeCell ref="I54:N54"/>
    <mergeCell ref="R56:S59"/>
    <mergeCell ref="B69:D72"/>
    <mergeCell ref="G62:N62"/>
    <mergeCell ref="G61:N61"/>
    <mergeCell ref="B66:D66"/>
    <mergeCell ref="G63:N67"/>
    <mergeCell ref="I36:N36"/>
    <mergeCell ref="I38:N38"/>
    <mergeCell ref="J56:N56"/>
    <mergeCell ref="I34:N34"/>
    <mergeCell ref="I40:N40"/>
    <mergeCell ref="I42:N42"/>
    <mergeCell ref="I44:N44"/>
    <mergeCell ref="I46:N46"/>
    <mergeCell ref="I48:N48"/>
    <mergeCell ref="I50:N50"/>
    <mergeCell ref="I52:N52"/>
  </mergeCells>
  <conditionalFormatting sqref="D65">
    <cfRule type="cellIs" dxfId="1" priority="3" operator="equal">
      <formula>$R$76</formula>
    </cfRule>
    <cfRule type="cellIs" dxfId="0" priority="4" operator="equal">
      <formula>$R$77</formula>
    </cfRule>
  </conditionalFormatting>
  <dataValidations count="3">
    <dataValidation type="list" allowBlank="1" showInputMessage="1" showErrorMessage="1" sqref="J8:J19 D20 E8:E23 G8:G19" xr:uid="{44F66B66-E9AD-4B8B-85D9-33894968F889}">
      <formula1>"Yes, No"</formula1>
    </dataValidation>
    <dataValidation type="list" allowBlank="1" showInputMessage="1" showErrorMessage="1" sqref="D8:D19 D21:D23 G21:G23 J21:J23" xr:uid="{DB55F997-72C8-42C3-8323-313FD1565B19}">
      <formula1>"Taxable, Non-Taxable"</formula1>
    </dataValidation>
    <dataValidation type="list" allowBlank="1" showInputMessage="1" showErrorMessage="1" sqref="C32" xr:uid="{7DB37655-AB97-47DC-A337-DD99DBA22E62}">
      <formula1>"Select Tax Form Using Dropdown on Right,1065,1120,1120S,1040 Schedule C,1040 Schedule F,990"</formula1>
    </dataValidation>
  </dataValidations>
  <pageMargins left="0.25" right="0.2" top="0.41979166666666701" bottom="0.1" header="0.1" footer="0.3"/>
  <pageSetup scale="61" fitToHeight="0" orientation="landscape" horizontalDpi="1200" verticalDpi="1200" r:id="rId1"/>
  <headerFooter scaleWithDoc="0"/>
  <rowBreaks count="1" manualBreakCount="1">
    <brk id="56" max="1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7888B50F5C144081A21A95E79A5DAD" ma:contentTypeVersion="4" ma:contentTypeDescription="Create a new document." ma:contentTypeScope="" ma:versionID="a146eba7d6a70a6605df1bfc652e225a">
  <xsd:schema xmlns:xsd="http://www.w3.org/2001/XMLSchema" xmlns:xs="http://www.w3.org/2001/XMLSchema" xmlns:p="http://schemas.microsoft.com/office/2006/metadata/properties" xmlns:ns2="f0dd02d2-a0a9-42fe-8210-90db73792c4a" xmlns:ns3="8b76d476-bfe5-4b2a-8997-a74f2ae85ed0" targetNamespace="http://schemas.microsoft.com/office/2006/metadata/properties" ma:root="true" ma:fieldsID="48506c08c29755d101a904bd3178a684" ns2:_="" ns3:_="">
    <xsd:import namespace="f0dd02d2-a0a9-42fe-8210-90db73792c4a"/>
    <xsd:import namespace="8b76d476-bfe5-4b2a-8997-a74f2ae85ed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dd02d2-a0a9-42fe-8210-90db73792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76d476-bfe5-4b2a-8997-a74f2ae85ed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9C6C00-994A-4CE4-BFEF-CA27188971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dd02d2-a0a9-42fe-8210-90db73792c4a"/>
    <ds:schemaRef ds:uri="8b76d476-bfe5-4b2a-8997-a74f2ae85e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C9CB66-AD0D-473E-A54B-71EDB2913EA3}">
  <ds:schemaRefs>
    <ds:schemaRef ds:uri="http://schemas.microsoft.com/sharepoint/v3/contenttype/forms"/>
  </ds:schemaRefs>
</ds:datastoreItem>
</file>

<file path=customXml/itemProps3.xml><?xml version="1.0" encoding="utf-8"?>
<ds:datastoreItem xmlns:ds="http://schemas.openxmlformats.org/officeDocument/2006/customXml" ds:itemID="{140B808F-0E91-4E94-9920-C83F299B06FF}">
  <ds:schemaRefs>
    <ds:schemaRef ds:uri="f0dd02d2-a0a9-42fe-8210-90db73792c4a"/>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8b76d476-bfe5-4b2a-8997-a74f2ae85ed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FLP Calculator</vt:lpstr>
      <vt:lpstr>'FLP Calculator'!Print_Area</vt:lpstr>
      <vt:lpstr>'FLP Calculator'!Print_Titles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Sandy Croft</dc:creator>
  <cp:keywords/>
  <dc:description/>
  <cp:lastModifiedBy>Andy Wood</cp:lastModifiedBy>
  <cp:revision/>
  <dcterms:created xsi:type="dcterms:W3CDTF">2022-06-06T16:44:36Z</dcterms:created>
  <dcterms:modified xsi:type="dcterms:W3CDTF">2022-09-28T14:51:55Z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0x010100FF7888B50F5C144081A21A95E79A5DAD</vt:lpwstr>
  </property>
</Properties>
</file>